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2"/>
  </bookViews>
  <sheets>
    <sheet name="все раб-ки" sheetId="1" r:id="rId1"/>
    <sheet name="основ. персонал " sheetId="2" r:id="rId2"/>
    <sheet name="Обл. учр." sheetId="3" r:id="rId3"/>
    <sheet name="Обл. учр. (основ.персонал)" sheetId="4" r:id="rId4"/>
    <sheet name="образование" sheetId="5" r:id="rId5"/>
  </sheets>
  <definedNames>
    <definedName name="_xlnm.Print_Area" localSheetId="0">'все раб-ки'!$A$1:$G$51</definedName>
    <definedName name="_xlnm.Print_Area" localSheetId="2">'Обл. учр.'!$A$1:$J$24</definedName>
    <definedName name="_xlnm.Print_Area" localSheetId="3">'Обл. учр. (основ.персонал)'!$A$1:$G$24</definedName>
    <definedName name="_xlnm.Print_Area" localSheetId="4">'образование'!$A$1:$H$54</definedName>
    <definedName name="_xlnm.Print_Area" localSheetId="1">'основ. персонал '!$A$1:$H$54</definedName>
  </definedNames>
  <calcPr fullCalcOnLoad="1"/>
</workbook>
</file>

<file path=xl/sharedStrings.xml><?xml version="1.0" encoding="utf-8"?>
<sst xmlns="http://schemas.openxmlformats.org/spreadsheetml/2006/main" count="287" uniqueCount="85">
  <si>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</si>
  <si>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</si>
  <si>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</si>
  <si>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</si>
  <si>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</si>
  <si>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</si>
  <si>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</si>
  <si>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</si>
  <si>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</si>
  <si>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</si>
  <si>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</si>
  <si>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</si>
  <si>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</si>
  <si>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</si>
  <si>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</si>
  <si>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</si>
  <si>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</si>
  <si>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</si>
  <si>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</si>
  <si>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</si>
  <si>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</si>
  <si>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</si>
  <si>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</si>
  <si>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</si>
  <si>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</si>
  <si>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</si>
  <si>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</si>
  <si>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</si>
  <si>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</si>
  <si>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</si>
  <si>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</si>
  <si>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</si>
  <si>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</si>
  <si>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</si>
  <si>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</si>
  <si>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</si>
  <si>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</si>
  <si>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</si>
  <si>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</si>
  <si>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</si>
  <si>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</si>
  <si>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</si>
  <si>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</si>
  <si>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</si>
  <si>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</si>
  <si>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</si>
  <si>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</si>
  <si>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</si>
  <si>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</si>
  <si>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</si>
  <si>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</si>
  <si>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38-10-03</t>
  </si>
  <si>
    <t>Средняя заработная плата по всем работникам учреждения, осуществляющих деятельность в сфере культуры на 2018 год</t>
  </si>
  <si>
    <t>КОГБУК "Библиотека имени А.И. Герцена"</t>
  </si>
  <si>
    <t>КОГБУК "КОБДЮ им. А.С. Грина"</t>
  </si>
  <si>
    <t>КОГБУК "Кировский областной краеведческий музей"</t>
  </si>
  <si>
    <t>КОГБУК "Вятский художественный музей им. Васнецовых"</t>
  </si>
  <si>
    <t>КОГБУК "Музей К.Э.Циолковского, авиации и космонавтики"</t>
  </si>
  <si>
    <t>КОГБУК "Вятский палеонтологический музей"</t>
  </si>
  <si>
    <t>КОГБУК "Кировский социально-культурный центр "Семья"</t>
  </si>
  <si>
    <t>КОГБУ "Государственный архив Кировской области"</t>
  </si>
  <si>
    <t>КОГБУ "ГАСПИ КО"</t>
  </si>
  <si>
    <t>КОГБУ "Государственный архив документов по личному составу Кировской области"</t>
  </si>
  <si>
    <t>КОГАУК "Областной Дом народного творчества"</t>
  </si>
  <si>
    <t>КОГАУК "Кировский драмтеатр"</t>
  </si>
  <si>
    <t>КОГАУК "Кировский театр кукол имени А.Н.Афанасьева"</t>
  </si>
  <si>
    <t>КОГАУК "Театр юного зрителя "Театр на Спасской"</t>
  </si>
  <si>
    <t>КОГАУК "Вятская филармония"</t>
  </si>
  <si>
    <t>КОГАУК "НПЦ по охране ОКН Кировской области"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</si>
  <si>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за 2018 год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</si>
  <si>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Times New Roman"/>
        <family val="1"/>
      </rPr>
      <t>за 2018 год</t>
    </r>
  </si>
  <si>
    <t>КОГБУ "Центральный государственный архив Кировской области"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</si>
  <si>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01января 2019 года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</si>
  <si>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Times New Roman"/>
        <family val="1"/>
      </rPr>
      <t xml:space="preserve"> работников муниципальных </t>
    </r>
    <r>
      <rPr>
        <sz val="11"/>
        <rFont val="Times New Roman"/>
        <family val="1"/>
      </rPr>
      <t>учреждений культуры (основного персонала),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января 2018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</si>
  <si>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01.01.2019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</si>
  <si>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Times New Roman"/>
        <family val="1"/>
      </rPr>
      <t>на 01.01.2019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</si>
  <si>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 </t>
    </r>
    <r>
      <rPr>
        <sz val="10"/>
        <rFont val="Times New Roman"/>
        <family val="1"/>
      </rPr>
      <t xml:space="preserve">учреждений культуры по всем работникам областных государственных учреждений, подведомственных министерству </t>
    </r>
    <r>
      <rPr>
        <i/>
        <sz val="10"/>
        <rFont val="Times New Roman"/>
        <family val="1"/>
      </rPr>
      <t xml:space="preserve"> культуры Кировской области,осуществляющих деятельность в сфере культуры,
по состоянию </t>
    </r>
    <r>
      <rPr>
        <b/>
        <i/>
        <sz val="10"/>
        <rFont val="Times New Roman"/>
        <family val="1"/>
      </rPr>
      <t>на 01января 2019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</si>
  <si>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доп.образования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01.01.2019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</si>
  <si>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января 2019 года</t>
    </r>
  </si>
  <si>
    <t>Гафиятуллина  Елена Юрьевна</t>
  </si>
  <si>
    <t>64-69-28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</si>
  <si>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 </t>
    </r>
    <r>
      <rPr>
        <sz val="10"/>
        <rFont val="Times New Roman"/>
        <family val="1"/>
      </rPr>
      <t>учреждений культуры по</t>
    </r>
    <r>
      <rPr>
        <b/>
        <sz val="11"/>
        <rFont val="Times New Roman"/>
        <family val="1"/>
      </rPr>
      <t xml:space="preserve"> работникам основного персонала </t>
    </r>
    <r>
      <rPr>
        <sz val="10"/>
        <rFont val="Times New Roman"/>
        <family val="1"/>
      </rPr>
      <t xml:space="preserve">областных государственных учреждений, подведомственных министерству </t>
    </r>
    <r>
      <rPr>
        <i/>
        <sz val="10"/>
        <rFont val="Times New Roman"/>
        <family val="1"/>
      </rPr>
      <t xml:space="preserve"> культуры Кировской области,осуществляющих деятельность в сфере культуры,
по состоянию </t>
    </r>
    <r>
      <rPr>
        <b/>
        <i/>
        <sz val="10"/>
        <rFont val="Times New Roman"/>
        <family val="1"/>
      </rPr>
      <t>на 01января 2019 года</t>
    </r>
  </si>
  <si>
    <r>
      <t xml:space="preserve">Средняя заработная плата по  </t>
    </r>
    <r>
      <rPr>
        <b/>
        <sz val="10"/>
        <rFont val="Times New Roman"/>
        <family val="1"/>
      </rPr>
      <t>работникам основного персонала</t>
    </r>
    <r>
      <rPr>
        <sz val="9"/>
        <rFont val="Times New Roman"/>
        <family val="1"/>
      </rPr>
      <t xml:space="preserve"> учреждения, осуществляющих деятельность в сфере культуры на 2018 год</t>
    </r>
  </si>
  <si>
    <r>
      <t xml:space="preserve">Фактический размер средней заработной платы </t>
    </r>
    <r>
      <rPr>
        <b/>
        <sz val="10"/>
        <rFont val="Times New Roman"/>
        <family val="1"/>
      </rPr>
      <t>работников основного персонала</t>
    </r>
    <r>
      <rPr>
        <sz val="9"/>
        <rFont val="Times New Roman"/>
        <family val="1"/>
      </rPr>
      <t xml:space="preserve"> учреждений культуры (без внешних совместителей), 
</t>
    </r>
    <r>
      <rPr>
        <b/>
        <i/>
        <sz val="9"/>
        <rFont val="Times New Roman"/>
        <family val="1"/>
      </rPr>
      <t>на 01.01.2019</t>
    </r>
  </si>
  <si>
    <t xml:space="preserve">2019 осн. персонал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</si>
</sst>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61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right" vertical="top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5" fillId="34" borderId="0" xfId="52" applyFont="1" applyFill="1" applyBorder="1" applyAlignment="1">
      <alignment horizontal="left" vertical="top" wrapText="1"/>
      <protection/>
    </xf>
    <xf numFmtId="0" fontId="11" fillId="34" borderId="10" xfId="0" applyFont="1" applyFill="1" applyBorder="1" applyAlignment="1">
      <alignment horizontal="center" vertical="top" wrapText="1"/>
    </xf>
    <xf numFmtId="0" fontId="11" fillId="0" borderId="10" xfId="52" applyFont="1" applyFill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10" xfId="0" applyFont="1" applyBorder="1" applyAlignment="1">
      <alignment horizontal="left" vertical="top" wrapText="1"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11" fillId="34" borderId="10" xfId="52" applyFont="1" applyFill="1" applyBorder="1" applyAlignment="1">
      <alignment horizontal="center" vertical="top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7" fillId="34" borderId="10" xfId="52" applyFont="1" applyFill="1" applyBorder="1" applyAlignment="1">
      <alignment horizontal="center" vertical="top"/>
      <protection/>
    </xf>
    <xf numFmtId="0" fontId="7" fillId="34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58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 vertical="top"/>
    </xf>
    <xf numFmtId="0" fontId="16" fillId="0" borderId="0" xfId="52" applyFont="1" applyFill="1" applyBorder="1" applyAlignment="1">
      <alignment horizontal="left" vertical="top" wrapText="1"/>
      <protection/>
    </xf>
    <xf numFmtId="0" fontId="16" fillId="0" borderId="0" xfId="0" applyFont="1" applyFill="1" applyAlignment="1">
      <alignment/>
    </xf>
    <xf numFmtId="0" fontId="7" fillId="0" borderId="11" xfId="52" applyFont="1" applyFill="1" applyBorder="1" applyAlignment="1">
      <alignment horizontal="center" vertical="top"/>
      <protection/>
    </xf>
    <xf numFmtId="0" fontId="7" fillId="0" borderId="11" xfId="0" applyFont="1" applyBorder="1" applyAlignment="1">
      <alignment horizontal="left" vertical="top" wrapText="1"/>
    </xf>
    <xf numFmtId="0" fontId="7" fillId="35" borderId="10" xfId="52" applyFont="1" applyFill="1" applyBorder="1" applyAlignment="1">
      <alignment horizontal="center" vertical="top"/>
      <protection/>
    </xf>
    <xf numFmtId="0" fontId="7" fillId="35" borderId="10" xfId="0" applyFont="1" applyFill="1" applyBorder="1" applyAlignment="1">
      <alignment horizontal="left" vertical="top" wrapText="1"/>
    </xf>
    <xf numFmtId="4" fontId="13" fillId="34" borderId="12" xfId="0" applyNumberFormat="1" applyFont="1" applyFill="1" applyBorder="1" applyAlignment="1">
      <alignment horizontal="right"/>
    </xf>
    <xf numFmtId="173" fontId="1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right"/>
    </xf>
    <xf numFmtId="17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/>
    </xf>
    <xf numFmtId="3" fontId="60" fillId="0" borderId="14" xfId="0" applyNumberFormat="1" applyFont="1" applyFill="1" applyBorder="1" applyAlignment="1">
      <alignment horizontal="center"/>
    </xf>
    <xf numFmtId="3" fontId="60" fillId="0" borderId="15" xfId="0" applyNumberFormat="1" applyFont="1" applyFill="1" applyBorder="1" applyAlignment="1">
      <alignment horizontal="center"/>
    </xf>
    <xf numFmtId="173" fontId="60" fillId="0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172" fontId="17" fillId="0" borderId="11" xfId="0" applyNumberFormat="1" applyFont="1" applyFill="1" applyBorder="1" applyAlignment="1">
      <alignment horizontal="center" vertical="center" wrapText="1"/>
    </xf>
    <xf numFmtId="4" fontId="17" fillId="36" borderId="12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" fontId="19" fillId="36" borderId="12" xfId="0" applyNumberFormat="1" applyFont="1" applyFill="1" applyBorder="1" applyAlignment="1">
      <alignment horizontal="center"/>
    </xf>
    <xf numFmtId="0" fontId="7" fillId="0" borderId="0" xfId="52" applyFont="1" applyFill="1" applyBorder="1" applyAlignment="1">
      <alignment horizontal="left" vertical="top" wrapText="1"/>
      <protection/>
    </xf>
    <xf numFmtId="172" fontId="1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4" borderId="0" xfId="52" applyFont="1" applyFill="1" applyBorder="1" applyAlignment="1">
      <alignment horizontal="left" vertical="top" wrapText="1"/>
      <protection/>
    </xf>
    <xf numFmtId="0" fontId="8" fillId="34" borderId="0" xfId="0" applyFont="1" applyFill="1" applyAlignment="1">
      <alignment horizontal="center" vertical="top" wrapText="1"/>
    </xf>
    <xf numFmtId="0" fontId="16" fillId="0" borderId="0" xfId="52" applyFont="1" applyFill="1" applyBorder="1" applyAlignment="1">
      <alignment horizontal="left" vertical="top" wrapText="1"/>
      <protection/>
    </xf>
    <xf numFmtId="0" fontId="13" fillId="0" borderId="0" xfId="0" applyFont="1" applyFill="1" applyAlignment="1">
      <alignment horizontal="center" vertical="top" wrapText="1"/>
    </xf>
    <xf numFmtId="4" fontId="17" fillId="0" borderId="16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top" wrapText="1"/>
    </xf>
    <xf numFmtId="173" fontId="17" fillId="37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125" style="8" customWidth="1"/>
    <col min="2" max="2" width="31.375" style="8" customWidth="1"/>
    <col min="3" max="3" width="22.375" style="8" customWidth="1"/>
    <col min="4" max="4" width="25.375" style="9" customWidth="1"/>
    <col min="5" max="5" width="14.125" style="9" hidden="1" customWidth="1"/>
    <col min="6" max="6" width="11.125" style="7" customWidth="1"/>
    <col min="7" max="7" width="10.875" style="7" customWidth="1"/>
    <col min="8" max="8" width="0" style="8" hidden="1" customWidth="1"/>
    <col min="9" max="16384" width="9.125" style="8" customWidth="1"/>
  </cols>
  <sheetData>
    <row r="1" spans="1:7" ht="56.25" customHeight="1">
      <c r="A1" s="86" t="s">
        <v>72</v>
      </c>
      <c r="B1" s="86"/>
      <c r="C1" s="86"/>
      <c r="D1" s="86"/>
      <c r="E1" s="86"/>
      <c r="F1" s="86"/>
      <c r="G1" s="86"/>
    </row>
    <row r="2" ht="9.75" customHeight="1"/>
    <row r="3" spans="1:7" s="10" customFormat="1" ht="87.75" customHeight="1">
      <c r="A3" s="26" t="s">
        <v>0</v>
      </c>
      <c r="B3" s="26" t="s">
        <v>1</v>
      </c>
      <c r="C3" s="19" t="s">
        <v>69</v>
      </c>
      <c r="D3" s="16" t="s">
        <v>74</v>
      </c>
      <c r="E3" s="16"/>
      <c r="F3" s="27" t="s">
        <v>2</v>
      </c>
      <c r="G3" s="27" t="s">
        <v>3</v>
      </c>
    </row>
    <row r="4" spans="1:7" ht="15.75">
      <c r="A4" s="28">
        <v>1</v>
      </c>
      <c r="B4" s="29" t="s">
        <v>4</v>
      </c>
      <c r="C4" s="66">
        <v>23632</v>
      </c>
      <c r="D4" s="72">
        <v>23633.5</v>
      </c>
      <c r="E4" s="53">
        <v>15520.8</v>
      </c>
      <c r="F4" s="54">
        <f>D4-C4</f>
        <v>1.5</v>
      </c>
      <c r="G4" s="55">
        <f aca="true" t="shared" si="0" ref="G4:G27">ROUND((F4/C4*100),2)</f>
        <v>0.01</v>
      </c>
    </row>
    <row r="5" spans="1:7" ht="15.75">
      <c r="A5" s="28">
        <v>2</v>
      </c>
      <c r="B5" s="29" t="s">
        <v>5</v>
      </c>
      <c r="C5" s="66">
        <v>24602</v>
      </c>
      <c r="D5" s="72">
        <v>25186.7</v>
      </c>
      <c r="E5" s="53">
        <v>16100.3</v>
      </c>
      <c r="F5" s="54">
        <f aca="true" t="shared" si="1" ref="F5:F47">D5-C5</f>
        <v>584.7000000000007</v>
      </c>
      <c r="G5" s="55">
        <f t="shared" si="0"/>
        <v>2.38</v>
      </c>
    </row>
    <row r="6" spans="1:7" ht="15.75">
      <c r="A6" s="28">
        <v>3</v>
      </c>
      <c r="B6" s="29" t="s">
        <v>6</v>
      </c>
      <c r="C6" s="66">
        <v>23986</v>
      </c>
      <c r="D6" s="72">
        <v>24044.9</v>
      </c>
      <c r="E6" s="53">
        <v>14048.4</v>
      </c>
      <c r="F6" s="54">
        <f t="shared" si="1"/>
        <v>58.900000000001455</v>
      </c>
      <c r="G6" s="55">
        <f t="shared" si="0"/>
        <v>0.25</v>
      </c>
    </row>
    <row r="7" spans="1:7" ht="18" customHeight="1">
      <c r="A7" s="28">
        <v>4</v>
      </c>
      <c r="B7" s="29" t="s">
        <v>45</v>
      </c>
      <c r="C7" s="66">
        <v>20445</v>
      </c>
      <c r="D7" s="72">
        <v>20445.1</v>
      </c>
      <c r="E7" s="53">
        <v>12996.3</v>
      </c>
      <c r="F7" s="54">
        <f t="shared" si="1"/>
        <v>0.09999999999854481</v>
      </c>
      <c r="G7" s="55">
        <f t="shared" si="0"/>
        <v>0</v>
      </c>
    </row>
    <row r="8" spans="1:7" ht="15.75">
      <c r="A8" s="28">
        <v>5</v>
      </c>
      <c r="B8" s="29" t="s">
        <v>7</v>
      </c>
      <c r="C8" s="66">
        <v>24335</v>
      </c>
      <c r="D8" s="72">
        <v>24335.9</v>
      </c>
      <c r="E8" s="53">
        <v>15971.6</v>
      </c>
      <c r="F8" s="54">
        <f t="shared" si="1"/>
        <v>0.9000000000014552</v>
      </c>
      <c r="G8" s="55">
        <f t="shared" si="0"/>
        <v>0</v>
      </c>
    </row>
    <row r="9" spans="1:7" ht="17.25" customHeight="1">
      <c r="A9" s="28">
        <v>6</v>
      </c>
      <c r="B9" s="29" t="s">
        <v>8</v>
      </c>
      <c r="C9" s="66">
        <v>20837</v>
      </c>
      <c r="D9" s="72">
        <v>20910.7</v>
      </c>
      <c r="E9" s="53">
        <v>13576.6</v>
      </c>
      <c r="F9" s="56">
        <f t="shared" si="1"/>
        <v>73.70000000000073</v>
      </c>
      <c r="G9" s="57">
        <f t="shared" si="0"/>
        <v>0.35</v>
      </c>
    </row>
    <row r="10" spans="1:7" ht="15.75">
      <c r="A10" s="21">
        <v>7</v>
      </c>
      <c r="B10" s="30" t="s">
        <v>9</v>
      </c>
      <c r="C10" s="66">
        <v>23688</v>
      </c>
      <c r="D10" s="72">
        <v>24450.2</v>
      </c>
      <c r="E10" s="58">
        <v>16351.6</v>
      </c>
      <c r="F10" s="56">
        <f t="shared" si="1"/>
        <v>762.2000000000007</v>
      </c>
      <c r="G10" s="57">
        <f t="shared" si="0"/>
        <v>3.22</v>
      </c>
    </row>
    <row r="11" spans="1:7" ht="15.75">
      <c r="A11" s="21">
        <v>8</v>
      </c>
      <c r="B11" s="30" t="s">
        <v>10</v>
      </c>
      <c r="C11" s="66">
        <v>19588</v>
      </c>
      <c r="D11" s="72">
        <v>19789.8</v>
      </c>
      <c r="E11" s="58">
        <v>12660.3</v>
      </c>
      <c r="F11" s="56">
        <f t="shared" si="1"/>
        <v>201.79999999999927</v>
      </c>
      <c r="G11" s="57">
        <f t="shared" si="0"/>
        <v>1.03</v>
      </c>
    </row>
    <row r="12" spans="1:7" ht="15.75">
      <c r="A12" s="21">
        <v>9</v>
      </c>
      <c r="B12" s="30" t="s">
        <v>11</v>
      </c>
      <c r="C12" s="66">
        <v>20671</v>
      </c>
      <c r="D12" s="72">
        <v>20743.4</v>
      </c>
      <c r="E12" s="58">
        <v>12767</v>
      </c>
      <c r="F12" s="56">
        <f t="shared" si="1"/>
        <v>72.40000000000146</v>
      </c>
      <c r="G12" s="57">
        <f t="shared" si="0"/>
        <v>0.35</v>
      </c>
    </row>
    <row r="13" spans="1:7" ht="15.75">
      <c r="A13" s="21">
        <v>10</v>
      </c>
      <c r="B13" s="30" t="s">
        <v>12</v>
      </c>
      <c r="C13" s="66">
        <v>19760</v>
      </c>
      <c r="D13" s="72">
        <v>19760.2</v>
      </c>
      <c r="E13" s="58">
        <v>12912.5</v>
      </c>
      <c r="F13" s="56">
        <f t="shared" si="1"/>
        <v>0.2000000000007276</v>
      </c>
      <c r="G13" s="57">
        <f t="shared" si="0"/>
        <v>0</v>
      </c>
    </row>
    <row r="14" spans="1:7" ht="17.25" customHeight="1">
      <c r="A14" s="21">
        <v>11</v>
      </c>
      <c r="B14" s="30" t="s">
        <v>46</v>
      </c>
      <c r="C14" s="66">
        <v>21116</v>
      </c>
      <c r="D14" s="72">
        <v>21267.1</v>
      </c>
      <c r="E14" s="58">
        <v>13466.5</v>
      </c>
      <c r="F14" s="56">
        <f t="shared" si="1"/>
        <v>151.09999999999854</v>
      </c>
      <c r="G14" s="57">
        <f t="shared" si="0"/>
        <v>0.72</v>
      </c>
    </row>
    <row r="15" spans="1:7" ht="15.75">
      <c r="A15" s="21">
        <v>12</v>
      </c>
      <c r="B15" s="30" t="s">
        <v>13</v>
      </c>
      <c r="C15" s="66">
        <v>23688</v>
      </c>
      <c r="D15" s="72">
        <v>23722.7</v>
      </c>
      <c r="E15" s="58">
        <v>15867.1</v>
      </c>
      <c r="F15" s="56">
        <f t="shared" si="1"/>
        <v>34.70000000000073</v>
      </c>
      <c r="G15" s="57">
        <f t="shared" si="0"/>
        <v>0.15</v>
      </c>
    </row>
    <row r="16" spans="1:7" ht="15.75">
      <c r="A16" s="21">
        <v>13</v>
      </c>
      <c r="B16" s="30" t="s">
        <v>14</v>
      </c>
      <c r="C16" s="66">
        <v>18453</v>
      </c>
      <c r="D16" s="72">
        <v>18660.6</v>
      </c>
      <c r="E16" s="58">
        <v>11663.2</v>
      </c>
      <c r="F16" s="56">
        <f t="shared" si="1"/>
        <v>207.59999999999854</v>
      </c>
      <c r="G16" s="57">
        <f t="shared" si="0"/>
        <v>1.13</v>
      </c>
    </row>
    <row r="17" spans="1:7" ht="15.75">
      <c r="A17" s="21">
        <v>14</v>
      </c>
      <c r="B17" s="30" t="s">
        <v>15</v>
      </c>
      <c r="C17" s="66">
        <v>22399</v>
      </c>
      <c r="D17" s="72">
        <v>22676.7</v>
      </c>
      <c r="E17" s="58">
        <v>14298.9</v>
      </c>
      <c r="F17" s="56">
        <f t="shared" si="1"/>
        <v>277.7000000000007</v>
      </c>
      <c r="G17" s="57">
        <f t="shared" si="0"/>
        <v>1.24</v>
      </c>
    </row>
    <row r="18" spans="1:8" ht="15.75">
      <c r="A18" s="21">
        <v>15</v>
      </c>
      <c r="B18" s="30" t="s">
        <v>16</v>
      </c>
      <c r="C18" s="66">
        <v>18489</v>
      </c>
      <c r="D18" s="72">
        <v>18524.3</v>
      </c>
      <c r="E18" s="58">
        <v>11802.3</v>
      </c>
      <c r="F18" s="56">
        <f t="shared" si="1"/>
        <v>35.29999999999927</v>
      </c>
      <c r="G18" s="57">
        <f>ROUND((F18/C18*100),2)</f>
        <v>0.19</v>
      </c>
      <c r="H18" s="8" t="s">
        <v>42</v>
      </c>
    </row>
    <row r="19" spans="1:8" ht="15.75">
      <c r="A19" s="21">
        <v>16</v>
      </c>
      <c r="B19" s="30" t="s">
        <v>17</v>
      </c>
      <c r="C19" s="66">
        <v>21926</v>
      </c>
      <c r="D19" s="72">
        <v>22690.9</v>
      </c>
      <c r="E19" s="58">
        <v>14510.6</v>
      </c>
      <c r="F19" s="56">
        <f t="shared" si="1"/>
        <v>764.9000000000015</v>
      </c>
      <c r="G19" s="57">
        <f t="shared" si="0"/>
        <v>3.49</v>
      </c>
      <c r="H19" s="8" t="s">
        <v>42</v>
      </c>
    </row>
    <row r="20" spans="1:8" ht="15.75">
      <c r="A20" s="21">
        <v>17</v>
      </c>
      <c r="B20" s="30" t="s">
        <v>18</v>
      </c>
      <c r="C20" s="66">
        <v>21145</v>
      </c>
      <c r="D20" s="72">
        <v>21169.7</v>
      </c>
      <c r="E20" s="58">
        <v>12500.5</v>
      </c>
      <c r="F20" s="56">
        <f t="shared" si="1"/>
        <v>24.700000000000728</v>
      </c>
      <c r="G20" s="57">
        <f t="shared" si="0"/>
        <v>0.12</v>
      </c>
      <c r="H20" s="8" t="s">
        <v>42</v>
      </c>
    </row>
    <row r="21" spans="1:8" ht="15.75">
      <c r="A21" s="21">
        <v>18</v>
      </c>
      <c r="B21" s="30" t="s">
        <v>19</v>
      </c>
      <c r="C21" s="66">
        <v>21257</v>
      </c>
      <c r="D21" s="72">
        <v>21314.4</v>
      </c>
      <c r="E21" s="58">
        <v>13702.8</v>
      </c>
      <c r="F21" s="56">
        <f t="shared" si="1"/>
        <v>57.400000000001455</v>
      </c>
      <c r="G21" s="57">
        <f t="shared" si="0"/>
        <v>0.27</v>
      </c>
      <c r="H21" s="8" t="s">
        <v>42</v>
      </c>
    </row>
    <row r="22" spans="1:8" ht="15.75">
      <c r="A22" s="21">
        <v>19</v>
      </c>
      <c r="B22" s="30" t="s">
        <v>20</v>
      </c>
      <c r="C22" s="66">
        <v>24603</v>
      </c>
      <c r="D22" s="72">
        <v>24763.9</v>
      </c>
      <c r="E22" s="58">
        <v>15804.2</v>
      </c>
      <c r="F22" s="56">
        <f t="shared" si="1"/>
        <v>160.90000000000146</v>
      </c>
      <c r="G22" s="57">
        <f t="shared" si="0"/>
        <v>0.65</v>
      </c>
      <c r="H22" s="8" t="s">
        <v>42</v>
      </c>
    </row>
    <row r="23" spans="1:8" ht="15.75">
      <c r="A23" s="21">
        <v>20</v>
      </c>
      <c r="B23" s="30" t="s">
        <v>21</v>
      </c>
      <c r="C23" s="66">
        <v>19564</v>
      </c>
      <c r="D23" s="72">
        <v>19630.5</v>
      </c>
      <c r="E23" s="58">
        <v>12324.2</v>
      </c>
      <c r="F23" s="56">
        <f t="shared" si="1"/>
        <v>66.5</v>
      </c>
      <c r="G23" s="57">
        <f t="shared" si="0"/>
        <v>0.34</v>
      </c>
      <c r="H23" s="8" t="s">
        <v>42</v>
      </c>
    </row>
    <row r="24" spans="1:8" ht="15.75">
      <c r="A24" s="21">
        <v>21</v>
      </c>
      <c r="B24" s="30" t="s">
        <v>22</v>
      </c>
      <c r="C24" s="66">
        <v>20342</v>
      </c>
      <c r="D24" s="72">
        <v>20391.6</v>
      </c>
      <c r="E24" s="58">
        <v>12970.9</v>
      </c>
      <c r="F24" s="56">
        <f t="shared" si="1"/>
        <v>49.599999999998545</v>
      </c>
      <c r="G24" s="57">
        <f t="shared" si="0"/>
        <v>0.24</v>
      </c>
      <c r="H24" s="8" t="s">
        <v>42</v>
      </c>
    </row>
    <row r="25" spans="1:8" ht="15.75">
      <c r="A25" s="21">
        <v>22</v>
      </c>
      <c r="B25" s="30" t="s">
        <v>23</v>
      </c>
      <c r="C25" s="66">
        <v>25474</v>
      </c>
      <c r="D25" s="72">
        <v>26224.3</v>
      </c>
      <c r="E25" s="58">
        <v>17541.6</v>
      </c>
      <c r="F25" s="56">
        <f t="shared" si="1"/>
        <v>750.2999999999993</v>
      </c>
      <c r="G25" s="57">
        <f t="shared" si="0"/>
        <v>2.95</v>
      </c>
      <c r="H25" s="8" t="s">
        <v>42</v>
      </c>
    </row>
    <row r="26" spans="1:8" ht="15.75">
      <c r="A26" s="21">
        <v>23</v>
      </c>
      <c r="B26" s="30" t="s">
        <v>24</v>
      </c>
      <c r="C26" s="66">
        <v>19971</v>
      </c>
      <c r="D26" s="72">
        <v>20058.5</v>
      </c>
      <c r="E26" s="58">
        <v>12745.7</v>
      </c>
      <c r="F26" s="56">
        <f t="shared" si="1"/>
        <v>87.5</v>
      </c>
      <c r="G26" s="57">
        <f t="shared" si="0"/>
        <v>0.44</v>
      </c>
      <c r="H26" s="8" t="s">
        <v>42</v>
      </c>
    </row>
    <row r="27" spans="1:8" ht="15.75">
      <c r="A27" s="21">
        <v>24</v>
      </c>
      <c r="B27" s="30" t="s">
        <v>25</v>
      </c>
      <c r="C27" s="66">
        <v>24572</v>
      </c>
      <c r="D27" s="72">
        <v>24589.8</v>
      </c>
      <c r="E27" s="58">
        <v>16122.8</v>
      </c>
      <c r="F27" s="56">
        <f t="shared" si="1"/>
        <v>17.799999999999272</v>
      </c>
      <c r="G27" s="57">
        <f t="shared" si="0"/>
        <v>0.07</v>
      </c>
      <c r="H27" s="8" t="s">
        <v>42</v>
      </c>
    </row>
    <row r="28" spans="1:8" ht="15.75">
      <c r="A28" s="21">
        <v>25</v>
      </c>
      <c r="B28" s="30" t="s">
        <v>26</v>
      </c>
      <c r="C28" s="66">
        <v>23145</v>
      </c>
      <c r="D28" s="72">
        <v>24190.9</v>
      </c>
      <c r="E28" s="58">
        <v>14469.5</v>
      </c>
      <c r="F28" s="56">
        <f t="shared" si="1"/>
        <v>1045.9000000000015</v>
      </c>
      <c r="G28" s="57">
        <f aca="true" t="shared" si="2" ref="G28:G47">ROUND((F28/C28*100),2)</f>
        <v>4.52</v>
      </c>
      <c r="H28" s="8" t="s">
        <v>42</v>
      </c>
    </row>
    <row r="29" spans="1:8" ht="15.75">
      <c r="A29" s="21">
        <v>26</v>
      </c>
      <c r="B29" s="30" t="s">
        <v>50</v>
      </c>
      <c r="C29" s="66">
        <v>21988</v>
      </c>
      <c r="D29" s="72">
        <v>22327.7</v>
      </c>
      <c r="E29" s="58">
        <v>14193.5</v>
      </c>
      <c r="F29" s="56">
        <f t="shared" si="1"/>
        <v>339.7000000000007</v>
      </c>
      <c r="G29" s="57">
        <f t="shared" si="2"/>
        <v>1.54</v>
      </c>
      <c r="H29" s="8" t="s">
        <v>42</v>
      </c>
    </row>
    <row r="30" spans="1:8" ht="15.75">
      <c r="A30" s="21">
        <v>27</v>
      </c>
      <c r="B30" s="30" t="s">
        <v>27</v>
      </c>
      <c r="C30" s="66">
        <v>18302</v>
      </c>
      <c r="D30" s="72">
        <v>18564.1</v>
      </c>
      <c r="E30" s="58">
        <v>11935.1</v>
      </c>
      <c r="F30" s="56">
        <f t="shared" si="1"/>
        <v>262.09999999999854</v>
      </c>
      <c r="G30" s="59">
        <f t="shared" si="2"/>
        <v>1.43</v>
      </c>
      <c r="H30" s="8" t="s">
        <v>42</v>
      </c>
    </row>
    <row r="31" spans="1:7" ht="15.75">
      <c r="A31" s="21">
        <v>28</v>
      </c>
      <c r="B31" s="30" t="s">
        <v>28</v>
      </c>
      <c r="C31" s="66">
        <v>20629</v>
      </c>
      <c r="D31" s="72">
        <v>20628.9</v>
      </c>
      <c r="E31" s="58">
        <v>13363.9</v>
      </c>
      <c r="F31" s="56">
        <f t="shared" si="1"/>
        <v>-0.09999999999854481</v>
      </c>
      <c r="G31" s="57">
        <f t="shared" si="2"/>
        <v>0</v>
      </c>
    </row>
    <row r="32" spans="1:8" ht="15.75">
      <c r="A32" s="21">
        <v>29</v>
      </c>
      <c r="B32" s="30" t="s">
        <v>29</v>
      </c>
      <c r="C32" s="66">
        <v>24014</v>
      </c>
      <c r="D32" s="72">
        <v>24774.4</v>
      </c>
      <c r="E32" s="58">
        <v>15541.1</v>
      </c>
      <c r="F32" s="56">
        <f t="shared" si="1"/>
        <v>760.4000000000015</v>
      </c>
      <c r="G32" s="59">
        <f t="shared" si="2"/>
        <v>3.17</v>
      </c>
      <c r="H32" s="8" t="s">
        <v>42</v>
      </c>
    </row>
    <row r="33" spans="1:8" ht="18.75" customHeight="1">
      <c r="A33" s="21">
        <v>30</v>
      </c>
      <c r="B33" s="30" t="s">
        <v>47</v>
      </c>
      <c r="C33" s="66">
        <v>19932</v>
      </c>
      <c r="D33" s="72">
        <v>20024.6</v>
      </c>
      <c r="E33" s="58">
        <v>12302.9</v>
      </c>
      <c r="F33" s="56">
        <f t="shared" si="1"/>
        <v>92.59999999999854</v>
      </c>
      <c r="G33" s="57">
        <f t="shared" si="2"/>
        <v>0.46</v>
      </c>
      <c r="H33" s="8" t="s">
        <v>42</v>
      </c>
    </row>
    <row r="34" spans="1:8" ht="15.75">
      <c r="A34" s="21">
        <v>31</v>
      </c>
      <c r="B34" s="30" t="s">
        <v>30</v>
      </c>
      <c r="C34" s="66">
        <v>23219</v>
      </c>
      <c r="D34" s="72">
        <v>23218.4</v>
      </c>
      <c r="E34" s="58">
        <v>15256.6</v>
      </c>
      <c r="F34" s="56">
        <f t="shared" si="1"/>
        <v>-0.5999999999985448</v>
      </c>
      <c r="G34" s="57">
        <f t="shared" si="2"/>
        <v>0</v>
      </c>
      <c r="H34" s="8" t="s">
        <v>42</v>
      </c>
    </row>
    <row r="35" spans="1:8" ht="15.75">
      <c r="A35" s="21">
        <v>32</v>
      </c>
      <c r="B35" s="30" t="s">
        <v>31</v>
      </c>
      <c r="C35" s="66">
        <v>21211</v>
      </c>
      <c r="D35" s="72">
        <v>21211</v>
      </c>
      <c r="E35" s="58">
        <v>13524.6</v>
      </c>
      <c r="F35" s="56">
        <f t="shared" si="1"/>
        <v>0</v>
      </c>
      <c r="G35" s="57">
        <f t="shared" si="2"/>
        <v>0</v>
      </c>
      <c r="H35" s="8" t="s">
        <v>42</v>
      </c>
    </row>
    <row r="36" spans="1:8" ht="15.75">
      <c r="A36" s="21">
        <v>33</v>
      </c>
      <c r="B36" s="30" t="s">
        <v>32</v>
      </c>
      <c r="C36" s="66">
        <v>22269</v>
      </c>
      <c r="D36" s="72">
        <v>22435.7</v>
      </c>
      <c r="E36" s="58">
        <f>D36</f>
        <v>22435.7</v>
      </c>
      <c r="F36" s="56">
        <f t="shared" si="1"/>
        <v>166.70000000000073</v>
      </c>
      <c r="G36" s="57">
        <f t="shared" si="2"/>
        <v>0.75</v>
      </c>
      <c r="H36" s="8" t="s">
        <v>42</v>
      </c>
    </row>
    <row r="37" spans="1:8" ht="15.75">
      <c r="A37" s="21">
        <v>34</v>
      </c>
      <c r="B37" s="30" t="s">
        <v>48</v>
      </c>
      <c r="C37" s="66">
        <v>20585</v>
      </c>
      <c r="D37" s="72">
        <v>20716.5</v>
      </c>
      <c r="E37" s="58">
        <v>12493.9</v>
      </c>
      <c r="F37" s="56">
        <f t="shared" si="1"/>
        <v>131.5</v>
      </c>
      <c r="G37" s="57">
        <f t="shared" si="2"/>
        <v>0.64</v>
      </c>
      <c r="H37" s="8" t="s">
        <v>42</v>
      </c>
    </row>
    <row r="38" spans="1:8" ht="15.75">
      <c r="A38" s="21">
        <v>35</v>
      </c>
      <c r="B38" s="30" t="s">
        <v>33</v>
      </c>
      <c r="C38" s="66">
        <v>21810</v>
      </c>
      <c r="D38" s="72">
        <v>21810.3</v>
      </c>
      <c r="E38" s="58">
        <v>14040.5</v>
      </c>
      <c r="F38" s="56">
        <f t="shared" si="1"/>
        <v>0.2999999999992724</v>
      </c>
      <c r="G38" s="57">
        <f t="shared" si="2"/>
        <v>0</v>
      </c>
      <c r="H38" s="8" t="s">
        <v>42</v>
      </c>
    </row>
    <row r="39" spans="1:9" ht="18" customHeight="1">
      <c r="A39" s="21">
        <v>36</v>
      </c>
      <c r="B39" s="30" t="s">
        <v>49</v>
      </c>
      <c r="C39" s="66">
        <v>21205</v>
      </c>
      <c r="D39" s="72">
        <v>21586.1</v>
      </c>
      <c r="E39" s="58">
        <v>13565.8</v>
      </c>
      <c r="F39" s="56">
        <f>D39-C39</f>
        <v>381.09999999999854</v>
      </c>
      <c r="G39" s="57">
        <f>ROUND((F39/C39*100),2)</f>
        <v>1.8</v>
      </c>
      <c r="I39" s="8" t="s">
        <v>44</v>
      </c>
    </row>
    <row r="40" spans="1:8" ht="15.75">
      <c r="A40" s="21">
        <v>37</v>
      </c>
      <c r="B40" s="30" t="s">
        <v>34</v>
      </c>
      <c r="C40" s="66">
        <v>22122</v>
      </c>
      <c r="D40" s="72">
        <v>22433.7</v>
      </c>
      <c r="E40" s="58">
        <v>14375.6</v>
      </c>
      <c r="F40" s="56">
        <f t="shared" si="1"/>
        <v>311.7000000000007</v>
      </c>
      <c r="G40" s="57">
        <f t="shared" si="2"/>
        <v>1.41</v>
      </c>
      <c r="H40" s="8" t="s">
        <v>42</v>
      </c>
    </row>
    <row r="41" spans="1:8" ht="15.75">
      <c r="A41" s="21">
        <v>38</v>
      </c>
      <c r="B41" s="30" t="s">
        <v>35</v>
      </c>
      <c r="C41" s="66">
        <v>24211</v>
      </c>
      <c r="D41" s="72">
        <v>24572.5</v>
      </c>
      <c r="E41" s="58">
        <v>15710.3</v>
      </c>
      <c r="F41" s="56">
        <f t="shared" si="1"/>
        <v>361.5</v>
      </c>
      <c r="G41" s="57">
        <f t="shared" si="2"/>
        <v>1.49</v>
      </c>
      <c r="H41" s="8" t="s">
        <v>42</v>
      </c>
    </row>
    <row r="42" spans="1:8" ht="15.75">
      <c r="A42" s="21">
        <v>39</v>
      </c>
      <c r="B42" s="30" t="s">
        <v>36</v>
      </c>
      <c r="C42" s="66">
        <v>17939</v>
      </c>
      <c r="D42" s="72">
        <v>17971</v>
      </c>
      <c r="E42" s="58">
        <v>11657.3</v>
      </c>
      <c r="F42" s="56">
        <f t="shared" si="1"/>
        <v>32</v>
      </c>
      <c r="G42" s="57">
        <f t="shared" si="2"/>
        <v>0.18</v>
      </c>
      <c r="H42" s="8" t="s">
        <v>42</v>
      </c>
    </row>
    <row r="43" spans="1:7" ht="15.75">
      <c r="A43" s="21">
        <v>40</v>
      </c>
      <c r="B43" s="30" t="s">
        <v>37</v>
      </c>
      <c r="C43" s="66">
        <v>24035</v>
      </c>
      <c r="D43" s="72">
        <v>24323.8</v>
      </c>
      <c r="E43" s="58">
        <v>14659.6</v>
      </c>
      <c r="F43" s="56">
        <f t="shared" si="1"/>
        <v>288.7999999999993</v>
      </c>
      <c r="G43" s="57">
        <f t="shared" si="2"/>
        <v>1.2</v>
      </c>
    </row>
    <row r="44" spans="1:7" ht="15.75">
      <c r="A44" s="21">
        <v>41</v>
      </c>
      <c r="B44" s="30" t="s">
        <v>38</v>
      </c>
      <c r="C44" s="66">
        <v>25123</v>
      </c>
      <c r="D44" s="72">
        <v>25132.2</v>
      </c>
      <c r="E44" s="58">
        <v>15964.8</v>
      </c>
      <c r="F44" s="56">
        <f t="shared" si="1"/>
        <v>9.200000000000728</v>
      </c>
      <c r="G44" s="59">
        <f t="shared" si="2"/>
        <v>0.04</v>
      </c>
    </row>
    <row r="45" spans="1:7" ht="15" customHeight="1">
      <c r="A45" s="21">
        <v>42</v>
      </c>
      <c r="B45" s="30" t="s">
        <v>39</v>
      </c>
      <c r="C45" s="66">
        <v>22604</v>
      </c>
      <c r="D45" s="73">
        <v>24831.1</v>
      </c>
      <c r="E45" s="58">
        <v>14637.3</v>
      </c>
      <c r="F45" s="56">
        <f t="shared" si="1"/>
        <v>2227.0999999999985</v>
      </c>
      <c r="G45" s="57">
        <f t="shared" si="2"/>
        <v>9.85</v>
      </c>
    </row>
    <row r="46" spans="1:7" ht="15.75">
      <c r="A46" s="21">
        <v>43</v>
      </c>
      <c r="B46" s="30" t="s">
        <v>40</v>
      </c>
      <c r="C46" s="66">
        <v>22250</v>
      </c>
      <c r="D46" s="72">
        <v>22780.6</v>
      </c>
      <c r="E46" s="58">
        <v>14878.7</v>
      </c>
      <c r="F46" s="56">
        <f t="shared" si="1"/>
        <v>530.5999999999985</v>
      </c>
      <c r="G46" s="59">
        <f t="shared" si="2"/>
        <v>2.38</v>
      </c>
    </row>
    <row r="47" spans="1:7" ht="15.75">
      <c r="A47" s="21">
        <v>44</v>
      </c>
      <c r="B47" s="30" t="s">
        <v>41</v>
      </c>
      <c r="C47" s="67">
        <v>22307.5</v>
      </c>
      <c r="D47" s="72">
        <v>22697.7</v>
      </c>
      <c r="E47" s="58">
        <v>14068.2</v>
      </c>
      <c r="F47" s="56">
        <f t="shared" si="1"/>
        <v>390.2000000000007</v>
      </c>
      <c r="G47" s="57">
        <f t="shared" si="2"/>
        <v>1.75</v>
      </c>
    </row>
    <row r="48" spans="1:7" ht="12.75" customHeight="1">
      <c r="A48" s="31"/>
      <c r="B48" s="83"/>
      <c r="C48" s="83"/>
      <c r="D48" s="83"/>
      <c r="E48" s="83"/>
      <c r="F48" s="83"/>
      <c r="G48" s="83"/>
    </row>
    <row r="49" spans="1:7" ht="12" customHeight="1" hidden="1">
      <c r="A49" s="31"/>
      <c r="B49" s="32"/>
      <c r="C49" s="31"/>
      <c r="D49" s="33"/>
      <c r="E49" s="33"/>
      <c r="F49" s="34"/>
      <c r="G49" s="34"/>
    </row>
    <row r="50" spans="1:7" ht="15" customHeight="1">
      <c r="A50" s="31"/>
      <c r="B50" s="84" t="s">
        <v>43</v>
      </c>
      <c r="C50" s="84"/>
      <c r="D50" s="33"/>
      <c r="E50" s="33"/>
      <c r="F50" s="35"/>
      <c r="G50" s="35"/>
    </row>
    <row r="51" spans="1:7" ht="14.25" customHeight="1">
      <c r="A51" s="31"/>
      <c r="B51" s="23" t="s">
        <v>51</v>
      </c>
      <c r="C51" s="24"/>
      <c r="D51" s="31"/>
      <c r="E51" s="31"/>
      <c r="F51" s="35"/>
      <c r="G51" s="35"/>
    </row>
    <row r="52" spans="1:7" ht="15">
      <c r="A52" s="25"/>
      <c r="B52" s="25"/>
      <c r="C52" s="25"/>
      <c r="D52" s="36"/>
      <c r="E52" s="36"/>
      <c r="F52" s="37"/>
      <c r="G52" s="37"/>
    </row>
    <row r="53" spans="1:7" s="11" customFormat="1" ht="16.5" customHeight="1">
      <c r="A53" s="38"/>
      <c r="B53" s="38"/>
      <c r="C53" s="38"/>
      <c r="D53" s="39"/>
      <c r="E53" s="39"/>
      <c r="F53" s="40"/>
      <c r="G53" s="40"/>
    </row>
    <row r="54" spans="1:7" s="11" customFormat="1" ht="14.25" customHeight="1">
      <c r="A54" s="38"/>
      <c r="B54" s="38"/>
      <c r="C54" s="38"/>
      <c r="D54" s="39"/>
      <c r="E54" s="39"/>
      <c r="F54" s="40"/>
      <c r="G54" s="40"/>
    </row>
    <row r="55" spans="1:7" s="14" customFormat="1" ht="16.5" customHeight="1">
      <c r="A55" s="12"/>
      <c r="B55" s="85"/>
      <c r="C55" s="85"/>
      <c r="D55" s="85"/>
      <c r="E55" s="15"/>
      <c r="F55" s="13"/>
      <c r="G55" s="13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88" t="s">
        <v>73</v>
      </c>
      <c r="B1" s="88"/>
      <c r="C1" s="88"/>
      <c r="D1" s="88"/>
      <c r="E1" s="88"/>
      <c r="F1" s="88"/>
      <c r="G1" s="88"/>
    </row>
    <row r="2" spans="1:7" ht="19.5" customHeight="1">
      <c r="A2" s="31"/>
      <c r="B2" s="31"/>
      <c r="C2" s="41"/>
      <c r="D2" s="33"/>
      <c r="E2" s="33"/>
      <c r="F2" s="31"/>
      <c r="G2" s="31"/>
    </row>
    <row r="3" spans="1:7" s="3" customFormat="1" ht="76.5" customHeight="1">
      <c r="A3" s="17" t="s">
        <v>0</v>
      </c>
      <c r="B3" s="17" t="s">
        <v>1</v>
      </c>
      <c r="C3" s="19" t="s">
        <v>70</v>
      </c>
      <c r="D3" s="19" t="s">
        <v>75</v>
      </c>
      <c r="E3" s="19"/>
      <c r="F3" s="20" t="s">
        <v>2</v>
      </c>
      <c r="G3" s="20" t="s">
        <v>3</v>
      </c>
    </row>
    <row r="4" spans="1:7" ht="15.75">
      <c r="A4" s="28">
        <v>1</v>
      </c>
      <c r="B4" s="29" t="s">
        <v>4</v>
      </c>
      <c r="C4" s="68">
        <v>23668.488</v>
      </c>
      <c r="D4" s="72">
        <v>23783.3</v>
      </c>
      <c r="E4" s="58">
        <v>15534.2</v>
      </c>
      <c r="F4" s="60">
        <f>D4-C4</f>
        <v>114.81199999999808</v>
      </c>
      <c r="G4" s="61">
        <f>ROUND((F4/C4*100),2)</f>
        <v>0.49</v>
      </c>
    </row>
    <row r="5" spans="1:7" ht="15.75">
      <c r="A5" s="28">
        <v>2</v>
      </c>
      <c r="B5" s="29" t="s">
        <v>5</v>
      </c>
      <c r="C5" s="68">
        <v>24063.585</v>
      </c>
      <c r="D5" s="72">
        <v>24952.9</v>
      </c>
      <c r="E5" s="58">
        <v>15732.4</v>
      </c>
      <c r="F5" s="60">
        <f aca="true" t="shared" si="0" ref="F5:F47">D5-C5</f>
        <v>889.3150000000023</v>
      </c>
      <c r="G5" s="61">
        <f aca="true" t="shared" si="1" ref="G5:G47">ROUND((F5/C5*100),2)</f>
        <v>3.7</v>
      </c>
    </row>
    <row r="6" spans="1:7" ht="15.75">
      <c r="A6" s="28">
        <v>3</v>
      </c>
      <c r="B6" s="29" t="s">
        <v>6</v>
      </c>
      <c r="C6" s="68">
        <v>24885.926</v>
      </c>
      <c r="D6" s="72">
        <v>24888.4</v>
      </c>
      <c r="E6" s="58">
        <v>16444.3</v>
      </c>
      <c r="F6" s="60">
        <f t="shared" si="0"/>
        <v>2.474000000001979</v>
      </c>
      <c r="G6" s="61">
        <f t="shared" si="1"/>
        <v>0.01</v>
      </c>
    </row>
    <row r="7" spans="1:7" ht="16.5" customHeight="1">
      <c r="A7" s="28">
        <v>4</v>
      </c>
      <c r="B7" s="29" t="s">
        <v>45</v>
      </c>
      <c r="C7" s="68">
        <v>19704.1407</v>
      </c>
      <c r="D7" s="72">
        <v>20335.1</v>
      </c>
      <c r="E7" s="58">
        <v>12841.5</v>
      </c>
      <c r="F7" s="60">
        <f t="shared" si="0"/>
        <v>630.9592999999986</v>
      </c>
      <c r="G7" s="61">
        <f t="shared" si="1"/>
        <v>3.2</v>
      </c>
    </row>
    <row r="8" spans="1:7" ht="15.75">
      <c r="A8" s="28">
        <v>5</v>
      </c>
      <c r="B8" s="29" t="s">
        <v>7</v>
      </c>
      <c r="C8" s="68">
        <v>23954.7</v>
      </c>
      <c r="D8" s="72">
        <v>24227.1</v>
      </c>
      <c r="E8" s="58">
        <v>15967.7</v>
      </c>
      <c r="F8" s="60">
        <f t="shared" si="0"/>
        <v>272.3999999999978</v>
      </c>
      <c r="G8" s="61">
        <f t="shared" si="1"/>
        <v>1.14</v>
      </c>
    </row>
    <row r="9" spans="1:7" ht="15.75">
      <c r="A9" s="28">
        <v>6</v>
      </c>
      <c r="B9" s="29" t="s">
        <v>8</v>
      </c>
      <c r="C9" s="68">
        <v>20688.5648</v>
      </c>
      <c r="D9" s="72">
        <v>20700</v>
      </c>
      <c r="E9" s="58">
        <v>13476.5</v>
      </c>
      <c r="F9" s="60">
        <f t="shared" si="0"/>
        <v>11.435199999999895</v>
      </c>
      <c r="G9" s="61">
        <f t="shared" si="1"/>
        <v>0.06</v>
      </c>
    </row>
    <row r="10" spans="1:7" ht="15.75">
      <c r="A10" s="28">
        <v>7</v>
      </c>
      <c r="B10" s="29" t="s">
        <v>9</v>
      </c>
      <c r="C10" s="68">
        <v>22478.012</v>
      </c>
      <c r="D10" s="72">
        <v>23565.5</v>
      </c>
      <c r="E10" s="58">
        <v>15618.1</v>
      </c>
      <c r="F10" s="60">
        <f t="shared" si="0"/>
        <v>1087.4880000000012</v>
      </c>
      <c r="G10" s="61">
        <f t="shared" si="1"/>
        <v>4.84</v>
      </c>
    </row>
    <row r="11" spans="1:7" ht="15.75">
      <c r="A11" s="21">
        <v>8</v>
      </c>
      <c r="B11" s="30" t="s">
        <v>10</v>
      </c>
      <c r="C11" s="68">
        <v>19115.021</v>
      </c>
      <c r="D11" s="72">
        <v>18382.5</v>
      </c>
      <c r="E11" s="58">
        <v>11893</v>
      </c>
      <c r="F11" s="60">
        <f t="shared" si="0"/>
        <v>-732.5210000000006</v>
      </c>
      <c r="G11" s="61">
        <f t="shared" si="1"/>
        <v>-3.83</v>
      </c>
    </row>
    <row r="12" spans="1:7" ht="15.75">
      <c r="A12" s="21">
        <v>9</v>
      </c>
      <c r="B12" s="30" t="s">
        <v>11</v>
      </c>
      <c r="C12" s="68">
        <v>22875.183</v>
      </c>
      <c r="D12" s="72">
        <v>22374.8</v>
      </c>
      <c r="E12" s="58">
        <v>13981.4</v>
      </c>
      <c r="F12" s="60">
        <f t="shared" si="0"/>
        <v>-500.38300000000163</v>
      </c>
      <c r="G12" s="61">
        <f t="shared" si="1"/>
        <v>-2.19</v>
      </c>
    </row>
    <row r="13" spans="1:7" ht="15.75">
      <c r="A13" s="21">
        <v>10</v>
      </c>
      <c r="B13" s="30" t="s">
        <v>12</v>
      </c>
      <c r="C13" s="68">
        <v>18729.257</v>
      </c>
      <c r="D13" s="72">
        <v>18904.2</v>
      </c>
      <c r="E13" s="58">
        <v>12391.4</v>
      </c>
      <c r="F13" s="60">
        <f t="shared" si="0"/>
        <v>174.9429999999993</v>
      </c>
      <c r="G13" s="61">
        <f t="shared" si="1"/>
        <v>0.93</v>
      </c>
    </row>
    <row r="14" spans="1:7" ht="17.25" customHeight="1">
      <c r="A14" s="21">
        <v>11</v>
      </c>
      <c r="B14" s="30" t="s">
        <v>46</v>
      </c>
      <c r="C14" s="68">
        <v>20385.346</v>
      </c>
      <c r="D14" s="72">
        <v>20686.7</v>
      </c>
      <c r="E14" s="58">
        <v>13035.2</v>
      </c>
      <c r="F14" s="60">
        <f t="shared" si="0"/>
        <v>301.35399999999936</v>
      </c>
      <c r="G14" s="61">
        <f t="shared" si="1"/>
        <v>1.48</v>
      </c>
    </row>
    <row r="15" spans="1:7" ht="15.75">
      <c r="A15" s="21">
        <v>12</v>
      </c>
      <c r="B15" s="30" t="s">
        <v>13</v>
      </c>
      <c r="C15" s="68">
        <v>23566.862</v>
      </c>
      <c r="D15" s="72">
        <v>23632.4</v>
      </c>
      <c r="E15" s="58">
        <v>15761.1</v>
      </c>
      <c r="F15" s="60">
        <f t="shared" si="0"/>
        <v>65.53800000000047</v>
      </c>
      <c r="G15" s="61">
        <f t="shared" si="1"/>
        <v>0.28</v>
      </c>
    </row>
    <row r="16" spans="1:7" ht="15.75">
      <c r="A16" s="21">
        <v>13</v>
      </c>
      <c r="B16" s="30" t="s">
        <v>14</v>
      </c>
      <c r="C16" s="68">
        <v>19990.249</v>
      </c>
      <c r="D16" s="72">
        <v>20112.7</v>
      </c>
      <c r="E16" s="58">
        <v>12667.4</v>
      </c>
      <c r="F16" s="60">
        <f t="shared" si="0"/>
        <v>122.45100000000093</v>
      </c>
      <c r="G16" s="61">
        <f t="shared" si="1"/>
        <v>0.61</v>
      </c>
    </row>
    <row r="17" spans="1:7" ht="15.75">
      <c r="A17" s="21">
        <v>14</v>
      </c>
      <c r="B17" s="30" t="s">
        <v>15</v>
      </c>
      <c r="C17" s="68">
        <v>22226.021</v>
      </c>
      <c r="D17" s="72">
        <v>22347.8</v>
      </c>
      <c r="E17" s="58">
        <v>14263.5</v>
      </c>
      <c r="F17" s="60">
        <f t="shared" si="0"/>
        <v>121.77899999999863</v>
      </c>
      <c r="G17" s="61">
        <f t="shared" si="1"/>
        <v>0.55</v>
      </c>
    </row>
    <row r="18" spans="1:8" ht="15.75">
      <c r="A18" s="21">
        <v>15</v>
      </c>
      <c r="B18" s="30" t="s">
        <v>16</v>
      </c>
      <c r="C18" s="68">
        <v>17994.024</v>
      </c>
      <c r="D18" s="72">
        <v>18364.2</v>
      </c>
      <c r="E18" s="58">
        <v>12199</v>
      </c>
      <c r="F18" s="60">
        <f t="shared" si="0"/>
        <v>370.1759999999995</v>
      </c>
      <c r="G18" s="61">
        <f t="shared" si="1"/>
        <v>2.06</v>
      </c>
      <c r="H18" s="1" t="s">
        <v>42</v>
      </c>
    </row>
    <row r="19" spans="1:8" ht="15.75">
      <c r="A19" s="21">
        <v>16</v>
      </c>
      <c r="B19" s="30" t="s">
        <v>17</v>
      </c>
      <c r="C19" s="68">
        <v>22053.879</v>
      </c>
      <c r="D19" s="72">
        <v>22154</v>
      </c>
      <c r="E19" s="58">
        <v>14242.1</v>
      </c>
      <c r="F19" s="60">
        <f t="shared" si="0"/>
        <v>100.12099999999919</v>
      </c>
      <c r="G19" s="61">
        <f t="shared" si="1"/>
        <v>0.45</v>
      </c>
      <c r="H19" s="1" t="s">
        <v>42</v>
      </c>
    </row>
    <row r="20" spans="1:8" ht="15.75">
      <c r="A20" s="21">
        <v>17</v>
      </c>
      <c r="B20" s="30" t="s">
        <v>18</v>
      </c>
      <c r="C20" s="68">
        <v>18835.031</v>
      </c>
      <c r="D20" s="72">
        <v>19787.6</v>
      </c>
      <c r="E20" s="58">
        <v>12105.4</v>
      </c>
      <c r="F20" s="60">
        <f t="shared" si="0"/>
        <v>952.5689999999995</v>
      </c>
      <c r="G20" s="61">
        <f t="shared" si="1"/>
        <v>5.06</v>
      </c>
      <c r="H20" s="1" t="s">
        <v>42</v>
      </c>
    </row>
    <row r="21" spans="1:8" ht="15.75">
      <c r="A21" s="21">
        <v>18</v>
      </c>
      <c r="B21" s="30" t="s">
        <v>19</v>
      </c>
      <c r="C21" s="68">
        <v>19640.78</v>
      </c>
      <c r="D21" s="72">
        <v>19706.4</v>
      </c>
      <c r="E21" s="58">
        <v>12698.3</v>
      </c>
      <c r="F21" s="60">
        <f t="shared" si="0"/>
        <v>65.62000000000262</v>
      </c>
      <c r="G21" s="61">
        <f t="shared" si="1"/>
        <v>0.33</v>
      </c>
      <c r="H21" s="1" t="s">
        <v>42</v>
      </c>
    </row>
    <row r="22" spans="1:8" ht="15.75">
      <c r="A22" s="21">
        <v>19</v>
      </c>
      <c r="B22" s="30" t="s">
        <v>20</v>
      </c>
      <c r="C22" s="68">
        <v>24362.241</v>
      </c>
      <c r="D22" s="72">
        <v>24381.6</v>
      </c>
      <c r="E22" s="58">
        <v>15515.6</v>
      </c>
      <c r="F22" s="60">
        <f t="shared" si="0"/>
        <v>19.35899999999674</v>
      </c>
      <c r="G22" s="61">
        <f t="shared" si="1"/>
        <v>0.08</v>
      </c>
      <c r="H22" s="1" t="s">
        <v>42</v>
      </c>
    </row>
    <row r="23" spans="1:8" ht="15.75">
      <c r="A23" s="21">
        <v>20</v>
      </c>
      <c r="B23" s="30" t="s">
        <v>21</v>
      </c>
      <c r="C23" s="68">
        <v>18471.044</v>
      </c>
      <c r="D23" s="72">
        <v>19464.4</v>
      </c>
      <c r="E23" s="58">
        <v>11820.7</v>
      </c>
      <c r="F23" s="60">
        <f t="shared" si="0"/>
        <v>993.3559999999998</v>
      </c>
      <c r="G23" s="61">
        <f t="shared" si="1"/>
        <v>5.38</v>
      </c>
      <c r="H23" s="1" t="s">
        <v>42</v>
      </c>
    </row>
    <row r="24" spans="1:8" ht="15.75">
      <c r="A24" s="21">
        <v>21</v>
      </c>
      <c r="B24" s="30" t="s">
        <v>22</v>
      </c>
      <c r="C24" s="68">
        <v>21828.85</v>
      </c>
      <c r="D24" s="72">
        <v>21931.1</v>
      </c>
      <c r="E24" s="58">
        <v>14029.4</v>
      </c>
      <c r="F24" s="60">
        <f t="shared" si="0"/>
        <v>102.25</v>
      </c>
      <c r="G24" s="61">
        <f t="shared" si="1"/>
        <v>0.47</v>
      </c>
      <c r="H24" s="1" t="s">
        <v>42</v>
      </c>
    </row>
    <row r="25" spans="1:8" ht="15.75">
      <c r="A25" s="21">
        <v>22</v>
      </c>
      <c r="B25" s="30" t="s">
        <v>23</v>
      </c>
      <c r="C25" s="68">
        <v>25932.259</v>
      </c>
      <c r="D25" s="72">
        <v>25960.3</v>
      </c>
      <c r="E25" s="58">
        <v>17126</v>
      </c>
      <c r="F25" s="60">
        <f t="shared" si="0"/>
        <v>28.041000000001077</v>
      </c>
      <c r="G25" s="61">
        <f t="shared" si="1"/>
        <v>0.11</v>
      </c>
      <c r="H25" s="1" t="s">
        <v>42</v>
      </c>
    </row>
    <row r="26" spans="1:8" ht="15.75">
      <c r="A26" s="21">
        <v>23</v>
      </c>
      <c r="B26" s="30" t="s">
        <v>24</v>
      </c>
      <c r="C26" s="68">
        <v>20642.522</v>
      </c>
      <c r="D26" s="72">
        <v>20230.5</v>
      </c>
      <c r="E26" s="58">
        <v>13083.5</v>
      </c>
      <c r="F26" s="60">
        <f t="shared" si="0"/>
        <v>-412.02200000000084</v>
      </c>
      <c r="G26" s="61">
        <f t="shared" si="1"/>
        <v>-2</v>
      </c>
      <c r="H26" s="1" t="s">
        <v>42</v>
      </c>
    </row>
    <row r="27" spans="1:8" ht="15.75">
      <c r="A27" s="21">
        <v>24</v>
      </c>
      <c r="B27" s="30" t="s">
        <v>25</v>
      </c>
      <c r="C27" s="68">
        <v>24017.957</v>
      </c>
      <c r="D27" s="72">
        <v>24471.2</v>
      </c>
      <c r="E27" s="58">
        <v>15890.1</v>
      </c>
      <c r="F27" s="60">
        <f t="shared" si="0"/>
        <v>453.2430000000022</v>
      </c>
      <c r="G27" s="61">
        <f t="shared" si="1"/>
        <v>1.89</v>
      </c>
      <c r="H27" s="1" t="s">
        <v>42</v>
      </c>
    </row>
    <row r="28" spans="1:8" ht="15.75">
      <c r="A28" s="21">
        <v>26</v>
      </c>
      <c r="B28" s="30" t="s">
        <v>26</v>
      </c>
      <c r="C28" s="68">
        <v>25816.115</v>
      </c>
      <c r="D28" s="72">
        <v>25825.5</v>
      </c>
      <c r="E28" s="58">
        <v>15984.7</v>
      </c>
      <c r="F28" s="60">
        <f t="shared" si="0"/>
        <v>9.3849999999984</v>
      </c>
      <c r="G28" s="61">
        <f t="shared" si="1"/>
        <v>0.04</v>
      </c>
      <c r="H28" s="1" t="s">
        <v>42</v>
      </c>
    </row>
    <row r="29" spans="1:8" ht="15.75">
      <c r="A29" s="21">
        <v>27</v>
      </c>
      <c r="B29" s="30" t="s">
        <v>50</v>
      </c>
      <c r="C29" s="68">
        <v>20458.5582</v>
      </c>
      <c r="D29" s="72">
        <v>21239.8</v>
      </c>
      <c r="E29" s="58">
        <v>13210.5</v>
      </c>
      <c r="F29" s="60">
        <f t="shared" si="0"/>
        <v>781.2417999999998</v>
      </c>
      <c r="G29" s="61">
        <f t="shared" si="1"/>
        <v>3.82</v>
      </c>
      <c r="H29" s="1" t="s">
        <v>42</v>
      </c>
    </row>
    <row r="30" spans="1:8" ht="15.75">
      <c r="A30" s="21">
        <v>28</v>
      </c>
      <c r="B30" s="30" t="s">
        <v>27</v>
      </c>
      <c r="C30" s="68">
        <v>18971.915</v>
      </c>
      <c r="D30" s="72">
        <v>21225.9</v>
      </c>
      <c r="E30" s="58">
        <v>12300.9</v>
      </c>
      <c r="F30" s="60">
        <f t="shared" si="0"/>
        <v>2253.9850000000006</v>
      </c>
      <c r="G30" s="61">
        <f t="shared" si="1"/>
        <v>11.88</v>
      </c>
      <c r="H30" s="1" t="s">
        <v>42</v>
      </c>
    </row>
    <row r="31" spans="1:7" ht="15.75">
      <c r="A31" s="21">
        <v>29</v>
      </c>
      <c r="B31" s="30" t="s">
        <v>28</v>
      </c>
      <c r="C31" s="68">
        <v>20995.102</v>
      </c>
      <c r="D31" s="72">
        <v>20996</v>
      </c>
      <c r="E31" s="58">
        <v>13966.3</v>
      </c>
      <c r="F31" s="60">
        <f t="shared" si="0"/>
        <v>0.8980000000010477</v>
      </c>
      <c r="G31" s="61">
        <f t="shared" si="1"/>
        <v>0</v>
      </c>
    </row>
    <row r="32" spans="1:8" ht="15.75">
      <c r="A32" s="21">
        <v>30</v>
      </c>
      <c r="B32" s="30" t="s">
        <v>29</v>
      </c>
      <c r="C32" s="68">
        <v>23462.125</v>
      </c>
      <c r="D32" s="72">
        <v>24135.5</v>
      </c>
      <c r="E32" s="58">
        <v>15239</v>
      </c>
      <c r="F32" s="60">
        <f t="shared" si="0"/>
        <v>673.375</v>
      </c>
      <c r="G32" s="61">
        <f t="shared" si="1"/>
        <v>2.87</v>
      </c>
      <c r="H32" s="1" t="s">
        <v>42</v>
      </c>
    </row>
    <row r="33" spans="1:8" ht="15" customHeight="1">
      <c r="A33" s="21">
        <v>31</v>
      </c>
      <c r="B33" s="30" t="s">
        <v>47</v>
      </c>
      <c r="C33" s="68">
        <v>20059.728</v>
      </c>
      <c r="D33" s="72">
        <v>20177</v>
      </c>
      <c r="E33" s="58">
        <v>12076.8</v>
      </c>
      <c r="F33" s="60">
        <f t="shared" si="0"/>
        <v>117.27200000000084</v>
      </c>
      <c r="G33" s="61">
        <f t="shared" si="1"/>
        <v>0.58</v>
      </c>
      <c r="H33" s="1" t="s">
        <v>42</v>
      </c>
    </row>
    <row r="34" spans="1:8" ht="15.75">
      <c r="A34" s="21">
        <v>32</v>
      </c>
      <c r="B34" s="30" t="s">
        <v>30</v>
      </c>
      <c r="C34" s="68">
        <v>22352.535</v>
      </c>
      <c r="D34" s="72">
        <v>23328.6</v>
      </c>
      <c r="E34" s="58">
        <v>14707.702835249043</v>
      </c>
      <c r="F34" s="60">
        <f t="shared" si="0"/>
        <v>976.0649999999987</v>
      </c>
      <c r="G34" s="61">
        <f t="shared" si="1"/>
        <v>4.37</v>
      </c>
      <c r="H34" s="1" t="s">
        <v>42</v>
      </c>
    </row>
    <row r="35" spans="1:8" ht="15.75">
      <c r="A35" s="21">
        <v>33</v>
      </c>
      <c r="B35" s="30" t="s">
        <v>31</v>
      </c>
      <c r="C35" s="68">
        <v>19223.906</v>
      </c>
      <c r="D35" s="72">
        <v>19224</v>
      </c>
      <c r="E35" s="58">
        <v>12321.2</v>
      </c>
      <c r="F35" s="60">
        <f t="shared" si="0"/>
        <v>0.09400000000096043</v>
      </c>
      <c r="G35" s="61">
        <f t="shared" si="1"/>
        <v>0</v>
      </c>
      <c r="H35" s="1" t="s">
        <v>42</v>
      </c>
    </row>
    <row r="36" spans="1:8" ht="15.75">
      <c r="A36" s="21">
        <v>34</v>
      </c>
      <c r="B36" s="30" t="s">
        <v>32</v>
      </c>
      <c r="C36" s="68">
        <v>21819.517</v>
      </c>
      <c r="D36" s="72">
        <v>21819</v>
      </c>
      <c r="E36" s="58">
        <v>14254.104074074075</v>
      </c>
      <c r="F36" s="60">
        <f t="shared" si="0"/>
        <v>-0.5169999999998254</v>
      </c>
      <c r="G36" s="61">
        <f t="shared" si="1"/>
        <v>0</v>
      </c>
      <c r="H36" s="1" t="s">
        <v>42</v>
      </c>
    </row>
    <row r="37" spans="1:8" ht="18" customHeight="1">
      <c r="A37" s="21">
        <v>35</v>
      </c>
      <c r="B37" s="30" t="s">
        <v>48</v>
      </c>
      <c r="C37" s="68">
        <v>20896.587</v>
      </c>
      <c r="D37" s="72">
        <v>21089.3</v>
      </c>
      <c r="E37" s="58">
        <v>12453.8</v>
      </c>
      <c r="F37" s="60">
        <f t="shared" si="0"/>
        <v>192.71299999999974</v>
      </c>
      <c r="G37" s="61">
        <f t="shared" si="1"/>
        <v>0.92</v>
      </c>
      <c r="H37" s="1" t="s">
        <v>42</v>
      </c>
    </row>
    <row r="38" spans="1:8" ht="15.75">
      <c r="A38" s="21">
        <v>36</v>
      </c>
      <c r="B38" s="30" t="s">
        <v>33</v>
      </c>
      <c r="C38" s="68">
        <v>22746.595</v>
      </c>
      <c r="D38" s="72">
        <v>22741.5</v>
      </c>
      <c r="E38" s="58">
        <v>14481.5</v>
      </c>
      <c r="F38" s="60">
        <f t="shared" si="0"/>
        <v>-5.095000000001164</v>
      </c>
      <c r="G38" s="61">
        <f t="shared" si="1"/>
        <v>-0.02</v>
      </c>
      <c r="H38" s="6" t="s">
        <v>42</v>
      </c>
    </row>
    <row r="39" spans="1:7" ht="15.75" customHeight="1">
      <c r="A39" s="21">
        <v>25</v>
      </c>
      <c r="B39" s="30" t="s">
        <v>49</v>
      </c>
      <c r="C39" s="68">
        <v>21357.015</v>
      </c>
      <c r="D39" s="72">
        <v>21357.1</v>
      </c>
      <c r="E39" s="58">
        <v>13648.6</v>
      </c>
      <c r="F39" s="60">
        <f>D39-C39</f>
        <v>0.08499999999912689</v>
      </c>
      <c r="G39" s="61">
        <f>ROUND((F39/C39*100),2)</f>
        <v>0</v>
      </c>
    </row>
    <row r="40" spans="1:8" ht="15.75">
      <c r="A40" s="21">
        <v>37</v>
      </c>
      <c r="B40" s="30" t="s">
        <v>34</v>
      </c>
      <c r="C40" s="68">
        <v>21487.677</v>
      </c>
      <c r="D40" s="72">
        <v>22632.8</v>
      </c>
      <c r="E40" s="58">
        <v>14021.2</v>
      </c>
      <c r="F40" s="60">
        <f t="shared" si="0"/>
        <v>1145.1229999999996</v>
      </c>
      <c r="G40" s="61">
        <f t="shared" si="1"/>
        <v>5.33</v>
      </c>
      <c r="H40" s="1" t="s">
        <v>42</v>
      </c>
    </row>
    <row r="41" spans="1:8" ht="15.75">
      <c r="A41" s="21">
        <v>38</v>
      </c>
      <c r="B41" s="30" t="s">
        <v>35</v>
      </c>
      <c r="C41" s="68">
        <v>23533.678</v>
      </c>
      <c r="D41" s="72">
        <v>23880.2</v>
      </c>
      <c r="E41" s="58">
        <v>15213</v>
      </c>
      <c r="F41" s="60">
        <f t="shared" si="0"/>
        <v>346.52200000000084</v>
      </c>
      <c r="G41" s="61">
        <f t="shared" si="1"/>
        <v>1.47</v>
      </c>
      <c r="H41" s="1" t="s">
        <v>42</v>
      </c>
    </row>
    <row r="42" spans="1:8" ht="15.75">
      <c r="A42" s="21">
        <v>39</v>
      </c>
      <c r="B42" s="30" t="s">
        <v>36</v>
      </c>
      <c r="C42" s="68">
        <v>19054.875</v>
      </c>
      <c r="D42" s="72">
        <v>19437.4</v>
      </c>
      <c r="E42" s="58">
        <v>12379.9</v>
      </c>
      <c r="F42" s="60">
        <f t="shared" si="0"/>
        <v>382.52500000000146</v>
      </c>
      <c r="G42" s="61">
        <f t="shared" si="1"/>
        <v>2.01</v>
      </c>
      <c r="H42" s="1" t="s">
        <v>42</v>
      </c>
    </row>
    <row r="43" spans="1:7" ht="15.75">
      <c r="A43" s="21">
        <v>40</v>
      </c>
      <c r="B43" s="30" t="s">
        <v>37</v>
      </c>
      <c r="C43" s="68">
        <v>22465.2569</v>
      </c>
      <c r="D43" s="72">
        <v>23471.1</v>
      </c>
      <c r="E43" s="58">
        <v>14024.3</v>
      </c>
      <c r="F43" s="60">
        <f t="shared" si="0"/>
        <v>1005.8430999999982</v>
      </c>
      <c r="G43" s="61">
        <f t="shared" si="1"/>
        <v>4.48</v>
      </c>
    </row>
    <row r="44" spans="1:7" ht="15.75">
      <c r="A44" s="21">
        <v>41</v>
      </c>
      <c r="B44" s="30" t="s">
        <v>38</v>
      </c>
      <c r="C44" s="68">
        <v>22921.847999999998</v>
      </c>
      <c r="D44" s="72">
        <v>25926.1</v>
      </c>
      <c r="E44" s="58">
        <v>15138.7</v>
      </c>
      <c r="F44" s="60">
        <f t="shared" si="0"/>
        <v>3004.2520000000004</v>
      </c>
      <c r="G44" s="61">
        <f t="shared" si="1"/>
        <v>13.11</v>
      </c>
    </row>
    <row r="45" spans="1:7" ht="15" customHeight="1">
      <c r="A45" s="21">
        <v>42</v>
      </c>
      <c r="B45" s="30" t="s">
        <v>39</v>
      </c>
      <c r="C45" s="68">
        <v>24721.043</v>
      </c>
      <c r="D45" s="72">
        <v>24520</v>
      </c>
      <c r="E45" s="58">
        <v>15753.4</v>
      </c>
      <c r="F45" s="60">
        <f t="shared" si="0"/>
        <v>-201.04300000000148</v>
      </c>
      <c r="G45" s="61">
        <f t="shared" si="1"/>
        <v>-0.81</v>
      </c>
    </row>
    <row r="46" spans="1:7" ht="15.75">
      <c r="A46" s="21">
        <v>43</v>
      </c>
      <c r="B46" s="30" t="s">
        <v>40</v>
      </c>
      <c r="C46" s="68">
        <v>23883.3544</v>
      </c>
      <c r="D46" s="72">
        <v>25435.3</v>
      </c>
      <c r="E46" s="58">
        <v>16414.1</v>
      </c>
      <c r="F46" s="60">
        <f t="shared" si="0"/>
        <v>1551.945599999999</v>
      </c>
      <c r="G46" s="61">
        <f t="shared" si="1"/>
        <v>6.5</v>
      </c>
    </row>
    <row r="47" spans="1:7" ht="15.75">
      <c r="A47" s="21">
        <v>44</v>
      </c>
      <c r="B47" s="30" t="s">
        <v>41</v>
      </c>
      <c r="C47" s="68">
        <v>22416.829</v>
      </c>
      <c r="D47" s="72">
        <v>23344.2</v>
      </c>
      <c r="E47" s="58">
        <v>14250</v>
      </c>
      <c r="F47" s="60">
        <f t="shared" si="0"/>
        <v>927.3709999999992</v>
      </c>
      <c r="G47" s="61">
        <f t="shared" si="1"/>
        <v>4.14</v>
      </c>
    </row>
    <row r="48" spans="1:7" ht="20.25" customHeight="1">
      <c r="A48" s="31"/>
      <c r="B48" s="42"/>
      <c r="C48" s="42"/>
      <c r="D48" s="42"/>
      <c r="E48" s="42"/>
      <c r="F48" s="42"/>
      <c r="G48" s="42"/>
    </row>
    <row r="49" spans="1:7" ht="12" customHeight="1">
      <c r="A49" s="31"/>
      <c r="B49" s="32"/>
      <c r="C49" s="31"/>
      <c r="D49" s="43"/>
      <c r="E49" s="43"/>
      <c r="F49" s="44"/>
      <c r="G49" s="44"/>
    </row>
    <row r="50" spans="1:7" ht="15" customHeight="1">
      <c r="A50" s="31"/>
      <c r="B50" s="84" t="s">
        <v>43</v>
      </c>
      <c r="C50" s="84"/>
      <c r="D50" s="33"/>
      <c r="E50" s="33"/>
      <c r="F50" s="31"/>
      <c r="G50" s="31"/>
    </row>
    <row r="51" spans="1:7" ht="14.25" customHeight="1">
      <c r="A51" s="31"/>
      <c r="B51" s="23" t="s">
        <v>51</v>
      </c>
      <c r="C51" s="24"/>
      <c r="D51" s="31"/>
      <c r="E51" s="31"/>
      <c r="F51" s="31"/>
      <c r="G51" s="31"/>
    </row>
    <row r="52" spans="1:7" ht="15">
      <c r="A52" s="31"/>
      <c r="B52" s="31"/>
      <c r="C52" s="31"/>
      <c r="D52" s="33"/>
      <c r="E52" s="33"/>
      <c r="F52" s="31"/>
      <c r="G52" s="31"/>
    </row>
    <row r="53" spans="1:7" s="4" customFormat="1" ht="6" customHeight="1">
      <c r="A53" s="24"/>
      <c r="B53" s="24"/>
      <c r="C53" s="24"/>
      <c r="D53" s="45"/>
      <c r="E53" s="45"/>
      <c r="F53" s="24"/>
      <c r="G53" s="24"/>
    </row>
    <row r="54" spans="1:7" s="4" customFormat="1" ht="14.25" customHeight="1">
      <c r="A54" s="24"/>
      <c r="B54" s="24"/>
      <c r="C54" s="24"/>
      <c r="D54" s="45"/>
      <c r="E54" s="45"/>
      <c r="F54" s="24"/>
      <c r="G54" s="24"/>
    </row>
    <row r="55" spans="1:7" s="5" customFormat="1" ht="16.5" customHeight="1">
      <c r="A55" s="46"/>
      <c r="B55" s="87"/>
      <c r="C55" s="87"/>
      <c r="D55" s="87"/>
      <c r="E55" s="47"/>
      <c r="F55" s="48"/>
      <c r="G55" s="48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zoomScalePageLayoutView="0" workbookViewId="0" topLeftCell="A1">
      <selection activeCell="D2" sqref="D1:F16384"/>
    </sheetView>
  </sheetViews>
  <sheetFormatPr defaultColWidth="9.00390625" defaultRowHeight="12.75"/>
  <cols>
    <col min="1" max="1" width="4.125" style="8" customWidth="1"/>
    <col min="2" max="2" width="31.125" style="8" customWidth="1"/>
    <col min="3" max="3" width="23.00390625" style="8" customWidth="1"/>
    <col min="4" max="4" width="13.125" style="8" hidden="1" customWidth="1"/>
    <col min="5" max="5" width="20.25390625" style="8" hidden="1" customWidth="1"/>
    <col min="6" max="6" width="12.375" style="8" hidden="1" customWidth="1"/>
    <col min="7" max="7" width="23.00390625" style="9" customWidth="1"/>
    <col min="8" max="8" width="12.625" style="9" hidden="1" customWidth="1"/>
    <col min="9" max="9" width="11.875" style="8" customWidth="1"/>
    <col min="10" max="10" width="10.75390625" style="8" customWidth="1"/>
    <col min="11" max="11" width="0" style="1" hidden="1" customWidth="1"/>
    <col min="12" max="16384" width="9.125" style="1" customWidth="1"/>
  </cols>
  <sheetData>
    <row r="1" spans="1:10" ht="59.25" customHeight="1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9.5" customHeight="1">
      <c r="A2" s="31"/>
      <c r="B2" s="31"/>
      <c r="C2" s="41"/>
      <c r="D2" s="41"/>
      <c r="E2" s="41"/>
      <c r="F2" s="41"/>
      <c r="G2" s="33"/>
      <c r="H2" s="33"/>
      <c r="I2" s="31"/>
      <c r="J2" s="31"/>
    </row>
    <row r="3" spans="1:10" s="3" customFormat="1" ht="88.5" customHeight="1">
      <c r="A3" s="17" t="s">
        <v>0</v>
      </c>
      <c r="B3" s="17" t="s">
        <v>1</v>
      </c>
      <c r="C3" s="18" t="s">
        <v>52</v>
      </c>
      <c r="D3" s="90">
        <v>2019</v>
      </c>
      <c r="E3" s="18" t="s">
        <v>82</v>
      </c>
      <c r="F3" s="90" t="s">
        <v>84</v>
      </c>
      <c r="G3" s="16" t="s">
        <v>74</v>
      </c>
      <c r="H3" s="19"/>
      <c r="I3" s="20" t="s">
        <v>2</v>
      </c>
      <c r="J3" s="20" t="s">
        <v>3</v>
      </c>
    </row>
    <row r="4" spans="1:10" ht="31.5">
      <c r="A4" s="21">
        <v>1</v>
      </c>
      <c r="B4" s="22" t="s">
        <v>53</v>
      </c>
      <c r="C4" s="69">
        <v>27025</v>
      </c>
      <c r="D4" s="91">
        <f>C4+1700</f>
        <v>28725</v>
      </c>
      <c r="E4" s="69">
        <v>25237</v>
      </c>
      <c r="F4" s="91">
        <f>E4+1700</f>
        <v>26937</v>
      </c>
      <c r="G4" s="89">
        <v>27656.9</v>
      </c>
      <c r="H4" s="58">
        <v>15534.2</v>
      </c>
      <c r="I4" s="60">
        <f>G4-C4</f>
        <v>631.9000000000015</v>
      </c>
      <c r="J4" s="57">
        <f>ROUND((I4/C4*100),1)</f>
        <v>2.3</v>
      </c>
    </row>
    <row r="5" spans="1:10" ht="31.5">
      <c r="A5" s="21">
        <v>2</v>
      </c>
      <c r="B5" s="22" t="s">
        <v>54</v>
      </c>
      <c r="C5" s="69">
        <v>26541</v>
      </c>
      <c r="D5" s="91">
        <f aca="true" t="shared" si="0" ref="D5:D20">C5+1700</f>
        <v>28241</v>
      </c>
      <c r="E5" s="69">
        <v>24163</v>
      </c>
      <c r="F5" s="91">
        <f aca="true" t="shared" si="1" ref="F5:F20">E5+1700</f>
        <v>25863</v>
      </c>
      <c r="G5" s="70">
        <v>26541</v>
      </c>
      <c r="H5" s="58">
        <v>15732.4</v>
      </c>
      <c r="I5" s="60">
        <f aca="true" t="shared" si="2" ref="I5:I20">G5-C5</f>
        <v>0</v>
      </c>
      <c r="J5" s="57">
        <f aca="true" t="shared" si="3" ref="J5:J20">ROUND((I5/C5*100),1)</f>
        <v>0</v>
      </c>
    </row>
    <row r="6" spans="1:10" ht="47.25">
      <c r="A6" s="21">
        <v>3</v>
      </c>
      <c r="B6" s="22" t="s">
        <v>55</v>
      </c>
      <c r="C6" s="69">
        <v>23320</v>
      </c>
      <c r="D6" s="91">
        <f>C6+900</f>
        <v>24220</v>
      </c>
      <c r="E6" s="69">
        <v>24933</v>
      </c>
      <c r="F6" s="91">
        <f>E6+900</f>
        <v>25833</v>
      </c>
      <c r="G6" s="70">
        <v>22172.7</v>
      </c>
      <c r="H6" s="58">
        <v>16444.3</v>
      </c>
      <c r="I6" s="60">
        <f t="shared" si="2"/>
        <v>-1147.2999999999993</v>
      </c>
      <c r="J6" s="57">
        <f t="shared" si="3"/>
        <v>-4.9</v>
      </c>
    </row>
    <row r="7" spans="1:10" ht="51" customHeight="1">
      <c r="A7" s="21">
        <v>4</v>
      </c>
      <c r="B7" s="22" t="s">
        <v>56</v>
      </c>
      <c r="C7" s="69">
        <v>23589</v>
      </c>
      <c r="D7" s="91">
        <f t="shared" si="0"/>
        <v>25289</v>
      </c>
      <c r="E7" s="69">
        <v>26252</v>
      </c>
      <c r="F7" s="91">
        <f t="shared" si="1"/>
        <v>27952</v>
      </c>
      <c r="G7" s="70">
        <v>24061.3</v>
      </c>
      <c r="H7" s="58">
        <v>12841.5</v>
      </c>
      <c r="I7" s="60">
        <f t="shared" si="2"/>
        <v>472.2999999999993</v>
      </c>
      <c r="J7" s="57">
        <f t="shared" si="3"/>
        <v>2</v>
      </c>
    </row>
    <row r="8" spans="1:10" ht="47.25">
      <c r="A8" s="21">
        <v>5</v>
      </c>
      <c r="B8" s="22" t="s">
        <v>57</v>
      </c>
      <c r="C8" s="69">
        <v>29622</v>
      </c>
      <c r="D8" s="91">
        <f>C8+1700+1665</f>
        <v>32987</v>
      </c>
      <c r="E8" s="69">
        <v>26999</v>
      </c>
      <c r="F8" s="91">
        <f>E8+1700+1665</f>
        <v>30364</v>
      </c>
      <c r="G8" s="70">
        <v>29669.7</v>
      </c>
      <c r="H8" s="58">
        <v>15967.7</v>
      </c>
      <c r="I8" s="60">
        <f t="shared" si="2"/>
        <v>47.70000000000073</v>
      </c>
      <c r="J8" s="57">
        <f t="shared" si="3"/>
        <v>0.2</v>
      </c>
    </row>
    <row r="9" spans="1:10" ht="31.5">
      <c r="A9" s="21">
        <v>6</v>
      </c>
      <c r="B9" s="22" t="s">
        <v>58</v>
      </c>
      <c r="C9" s="69">
        <v>30508</v>
      </c>
      <c r="D9" s="91">
        <f t="shared" si="0"/>
        <v>32208</v>
      </c>
      <c r="E9" s="69">
        <v>29249</v>
      </c>
      <c r="F9" s="91">
        <f t="shared" si="1"/>
        <v>30949</v>
      </c>
      <c r="G9" s="70">
        <v>30929.2</v>
      </c>
      <c r="H9" s="58">
        <v>13476.5</v>
      </c>
      <c r="I9" s="60">
        <f t="shared" si="2"/>
        <v>421.2000000000007</v>
      </c>
      <c r="J9" s="57">
        <f t="shared" si="3"/>
        <v>1.4</v>
      </c>
    </row>
    <row r="10" spans="1:10" ht="47.25">
      <c r="A10" s="21">
        <v>7</v>
      </c>
      <c r="B10" s="22" t="s">
        <v>59</v>
      </c>
      <c r="C10" s="69">
        <v>25744</v>
      </c>
      <c r="D10" s="91">
        <f t="shared" si="0"/>
        <v>27444</v>
      </c>
      <c r="E10" s="69">
        <v>27421</v>
      </c>
      <c r="F10" s="91">
        <f t="shared" si="1"/>
        <v>29121</v>
      </c>
      <c r="G10" s="70">
        <v>26052.4</v>
      </c>
      <c r="H10" s="58">
        <v>15618.1</v>
      </c>
      <c r="I10" s="60">
        <f t="shared" si="2"/>
        <v>308.40000000000146</v>
      </c>
      <c r="J10" s="57">
        <f t="shared" si="3"/>
        <v>1.2</v>
      </c>
    </row>
    <row r="11" spans="1:10" ht="31.5" hidden="1">
      <c r="A11" s="51">
        <v>8</v>
      </c>
      <c r="B11" s="52" t="s">
        <v>60</v>
      </c>
      <c r="C11" s="69">
        <v>22507</v>
      </c>
      <c r="D11" s="91">
        <f t="shared" si="0"/>
        <v>24207</v>
      </c>
      <c r="E11" s="69"/>
      <c r="F11" s="91">
        <f t="shared" si="1"/>
        <v>1700</v>
      </c>
      <c r="G11" s="70">
        <v>24726.1</v>
      </c>
      <c r="H11" s="58">
        <v>11893</v>
      </c>
      <c r="I11" s="60">
        <f t="shared" si="2"/>
        <v>2219.0999999999985</v>
      </c>
      <c r="J11" s="57">
        <f t="shared" si="3"/>
        <v>9.9</v>
      </c>
    </row>
    <row r="12" spans="1:10" ht="29.25" customHeight="1" hidden="1">
      <c r="A12" s="51">
        <v>9</v>
      </c>
      <c r="B12" s="52" t="s">
        <v>61</v>
      </c>
      <c r="C12" s="69">
        <v>22582</v>
      </c>
      <c r="D12" s="91">
        <f t="shared" si="0"/>
        <v>24282</v>
      </c>
      <c r="E12" s="69"/>
      <c r="F12" s="91">
        <f t="shared" si="1"/>
        <v>1700</v>
      </c>
      <c r="G12" s="70">
        <v>23867.1</v>
      </c>
      <c r="H12" s="58">
        <v>13981.4</v>
      </c>
      <c r="I12" s="60">
        <f t="shared" si="2"/>
        <v>1285.0999999999985</v>
      </c>
      <c r="J12" s="57">
        <f t="shared" si="3"/>
        <v>5.7</v>
      </c>
    </row>
    <row r="13" spans="1:10" ht="47.25" customHeight="1" hidden="1">
      <c r="A13" s="51">
        <v>10</v>
      </c>
      <c r="B13" s="52" t="s">
        <v>62</v>
      </c>
      <c r="C13" s="69">
        <v>23905</v>
      </c>
      <c r="D13" s="91">
        <f t="shared" si="0"/>
        <v>25605</v>
      </c>
      <c r="E13" s="69"/>
      <c r="F13" s="91">
        <f t="shared" si="1"/>
        <v>1700</v>
      </c>
      <c r="G13" s="70">
        <v>24038.6</v>
      </c>
      <c r="H13" s="58">
        <v>12391.4</v>
      </c>
      <c r="I13" s="60">
        <f t="shared" si="2"/>
        <v>133.59999999999854</v>
      </c>
      <c r="J13" s="57">
        <f t="shared" si="3"/>
        <v>0.6</v>
      </c>
    </row>
    <row r="14" spans="1:10" ht="36" customHeight="1">
      <c r="A14" s="21">
        <v>8</v>
      </c>
      <c r="B14" s="22" t="s">
        <v>63</v>
      </c>
      <c r="C14" s="69">
        <v>33621</v>
      </c>
      <c r="D14" s="91">
        <f t="shared" si="0"/>
        <v>35321</v>
      </c>
      <c r="E14" s="69">
        <v>28181</v>
      </c>
      <c r="F14" s="91">
        <f t="shared" si="1"/>
        <v>29881</v>
      </c>
      <c r="G14" s="70">
        <v>33771.5</v>
      </c>
      <c r="H14" s="58">
        <v>13035.2</v>
      </c>
      <c r="I14" s="60">
        <f t="shared" si="2"/>
        <v>150.5</v>
      </c>
      <c r="J14" s="57">
        <f t="shared" si="3"/>
        <v>0.4</v>
      </c>
    </row>
    <row r="15" spans="1:10" ht="35.25" customHeight="1">
      <c r="A15" s="21">
        <v>9</v>
      </c>
      <c r="B15" s="22" t="s">
        <v>64</v>
      </c>
      <c r="C15" s="69">
        <v>34634</v>
      </c>
      <c r="D15" s="91">
        <f t="shared" si="0"/>
        <v>36334</v>
      </c>
      <c r="E15" s="69">
        <v>34377</v>
      </c>
      <c r="F15" s="91">
        <f t="shared" si="1"/>
        <v>36077</v>
      </c>
      <c r="G15" s="70">
        <v>32112.8</v>
      </c>
      <c r="H15" s="58">
        <v>15761.1</v>
      </c>
      <c r="I15" s="60">
        <f t="shared" si="2"/>
        <v>-2521.2000000000007</v>
      </c>
      <c r="J15" s="57">
        <f t="shared" si="3"/>
        <v>-7.3</v>
      </c>
    </row>
    <row r="16" spans="1:10" ht="31.5" customHeight="1">
      <c r="A16" s="21">
        <v>10</v>
      </c>
      <c r="B16" s="22" t="s">
        <v>65</v>
      </c>
      <c r="C16" s="69">
        <v>32039</v>
      </c>
      <c r="D16" s="91">
        <f t="shared" si="0"/>
        <v>33739</v>
      </c>
      <c r="E16" s="69">
        <v>31296</v>
      </c>
      <c r="F16" s="91">
        <f t="shared" si="1"/>
        <v>32996</v>
      </c>
      <c r="G16" s="70">
        <v>32259.6</v>
      </c>
      <c r="H16" s="58">
        <v>12667.4</v>
      </c>
      <c r="I16" s="60">
        <f t="shared" si="2"/>
        <v>220.59999999999854</v>
      </c>
      <c r="J16" s="57">
        <f t="shared" si="3"/>
        <v>0.7</v>
      </c>
    </row>
    <row r="17" spans="1:10" ht="31.5">
      <c r="A17" s="21">
        <v>11</v>
      </c>
      <c r="B17" s="22" t="s">
        <v>66</v>
      </c>
      <c r="C17" s="69">
        <v>31411</v>
      </c>
      <c r="D17" s="91">
        <f t="shared" si="0"/>
        <v>33111</v>
      </c>
      <c r="E17" s="69">
        <v>31391</v>
      </c>
      <c r="F17" s="91">
        <f t="shared" si="1"/>
        <v>33091</v>
      </c>
      <c r="G17" s="70">
        <v>31859.3</v>
      </c>
      <c r="H17" s="58">
        <v>14263.5</v>
      </c>
      <c r="I17" s="60">
        <f t="shared" si="2"/>
        <v>448.2999999999993</v>
      </c>
      <c r="J17" s="57">
        <f t="shared" si="3"/>
        <v>1.4</v>
      </c>
    </row>
    <row r="18" spans="1:11" ht="31.5">
      <c r="A18" s="21">
        <v>12</v>
      </c>
      <c r="B18" s="22" t="s">
        <v>67</v>
      </c>
      <c r="C18" s="69">
        <v>32614</v>
      </c>
      <c r="D18" s="91">
        <f t="shared" si="0"/>
        <v>34314</v>
      </c>
      <c r="E18" s="69">
        <v>33918</v>
      </c>
      <c r="F18" s="91">
        <f t="shared" si="1"/>
        <v>35618</v>
      </c>
      <c r="G18" s="70">
        <v>33143.3</v>
      </c>
      <c r="H18" s="58">
        <v>12199</v>
      </c>
      <c r="I18" s="60">
        <f t="shared" si="2"/>
        <v>529.3000000000029</v>
      </c>
      <c r="J18" s="57">
        <f t="shared" si="3"/>
        <v>1.6</v>
      </c>
      <c r="K18" s="1" t="s">
        <v>42</v>
      </c>
    </row>
    <row r="19" spans="1:11" ht="47.25">
      <c r="A19" s="49">
        <v>13</v>
      </c>
      <c r="B19" s="50" t="s">
        <v>71</v>
      </c>
      <c r="C19" s="71">
        <v>24405</v>
      </c>
      <c r="D19" s="91">
        <f t="shared" si="0"/>
        <v>26105</v>
      </c>
      <c r="E19" s="82">
        <v>24830</v>
      </c>
      <c r="F19" s="91">
        <f t="shared" si="1"/>
        <v>26530</v>
      </c>
      <c r="G19" s="70">
        <v>24428.4</v>
      </c>
      <c r="H19" s="62">
        <v>12105.4</v>
      </c>
      <c r="I19" s="63">
        <f t="shared" si="2"/>
        <v>23.400000000001455</v>
      </c>
      <c r="J19" s="64">
        <f t="shared" si="3"/>
        <v>0.1</v>
      </c>
      <c r="K19" s="1" t="s">
        <v>42</v>
      </c>
    </row>
    <row r="20" spans="1:10" ht="39.75" customHeight="1">
      <c r="A20" s="21">
        <v>14</v>
      </c>
      <c r="B20" s="22" t="s">
        <v>68</v>
      </c>
      <c r="C20" s="69">
        <v>47508</v>
      </c>
      <c r="D20" s="91">
        <f>C20+0</f>
        <v>47508</v>
      </c>
      <c r="E20" s="69">
        <v>36653</v>
      </c>
      <c r="F20" s="91">
        <f>E20+0</f>
        <v>36653</v>
      </c>
      <c r="G20" s="70">
        <v>47508.3</v>
      </c>
      <c r="H20" s="65"/>
      <c r="I20" s="60">
        <f t="shared" si="2"/>
        <v>0.3000000000029104</v>
      </c>
      <c r="J20" s="57">
        <f t="shared" si="3"/>
        <v>0</v>
      </c>
    </row>
    <row r="21" spans="1:10" ht="15" customHeight="1">
      <c r="A21" s="31"/>
      <c r="B21" s="84" t="s">
        <v>43</v>
      </c>
      <c r="C21" s="84"/>
      <c r="D21" s="81"/>
      <c r="E21" s="81"/>
      <c r="F21" s="81"/>
      <c r="G21" s="33"/>
      <c r="H21" s="33"/>
      <c r="I21" s="31"/>
      <c r="J21" s="31"/>
    </row>
    <row r="22" spans="1:10" ht="14.25" customHeight="1">
      <c r="A22" s="31"/>
      <c r="B22" s="23" t="s">
        <v>51</v>
      </c>
      <c r="C22" s="24"/>
      <c r="D22" s="24"/>
      <c r="E22" s="24"/>
      <c r="F22" s="24"/>
      <c r="G22" s="31"/>
      <c r="H22" s="31"/>
      <c r="I22" s="31"/>
      <c r="J22" s="31"/>
    </row>
    <row r="23" ht="15" hidden="1"/>
  </sheetData>
  <sheetProtection/>
  <mergeCells count="2">
    <mergeCell ref="A1:J1"/>
    <mergeCell ref="B21:C2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.125" style="8" customWidth="1"/>
    <col min="2" max="2" width="31.125" style="8" customWidth="1"/>
    <col min="3" max="3" width="23.00390625" style="8" customWidth="1"/>
    <col min="4" max="4" width="23.00390625" style="9" customWidth="1"/>
    <col min="5" max="5" width="12.625" style="9" hidden="1" customWidth="1"/>
    <col min="6" max="6" width="11.875" style="8" customWidth="1"/>
    <col min="7" max="7" width="10.75390625" style="8" customWidth="1"/>
    <col min="8" max="8" width="0" style="1" hidden="1" customWidth="1"/>
    <col min="9" max="16384" width="9.125" style="1" customWidth="1"/>
  </cols>
  <sheetData>
    <row r="1" spans="1:7" ht="59.25" customHeight="1">
      <c r="A1" s="86" t="s">
        <v>81</v>
      </c>
      <c r="B1" s="86"/>
      <c r="C1" s="86"/>
      <c r="D1" s="86"/>
      <c r="E1" s="86"/>
      <c r="F1" s="86"/>
      <c r="G1" s="86"/>
    </row>
    <row r="2" spans="1:7" ht="19.5" customHeight="1">
      <c r="A2" s="31"/>
      <c r="B2" s="31"/>
      <c r="C2" s="41"/>
      <c r="D2" s="33"/>
      <c r="E2" s="33"/>
      <c r="F2" s="31"/>
      <c r="G2" s="31"/>
    </row>
    <row r="3" spans="1:7" s="3" customFormat="1" ht="75.75" customHeight="1">
      <c r="A3" s="17" t="s">
        <v>0</v>
      </c>
      <c r="B3" s="17" t="s">
        <v>1</v>
      </c>
      <c r="C3" s="18" t="s">
        <v>82</v>
      </c>
      <c r="D3" s="16" t="s">
        <v>83</v>
      </c>
      <c r="E3" s="19"/>
      <c r="F3" s="20" t="s">
        <v>2</v>
      </c>
      <c r="G3" s="20" t="s">
        <v>3</v>
      </c>
    </row>
    <row r="4" spans="1:7" ht="31.5">
      <c r="A4" s="21">
        <v>1</v>
      </c>
      <c r="B4" s="22" t="s">
        <v>53</v>
      </c>
      <c r="C4" s="69">
        <v>25237</v>
      </c>
      <c r="D4" s="69">
        <v>25750.4</v>
      </c>
      <c r="E4" s="58">
        <v>15534.2</v>
      </c>
      <c r="F4" s="60">
        <f aca="true" t="shared" si="0" ref="F4:F20">D4-C4</f>
        <v>513.4000000000015</v>
      </c>
      <c r="G4" s="57">
        <f aca="true" t="shared" si="1" ref="G4:G20">ROUND((F4/C4*100),1)</f>
        <v>2</v>
      </c>
    </row>
    <row r="5" spans="1:7" ht="31.5">
      <c r="A5" s="21">
        <v>2</v>
      </c>
      <c r="B5" s="22" t="s">
        <v>54</v>
      </c>
      <c r="C5" s="69">
        <v>24163</v>
      </c>
      <c r="D5" s="69">
        <v>24628.6</v>
      </c>
      <c r="E5" s="58">
        <v>15732.4</v>
      </c>
      <c r="F5" s="60">
        <f t="shared" si="0"/>
        <v>465.59999999999854</v>
      </c>
      <c r="G5" s="57">
        <f t="shared" si="1"/>
        <v>1.9</v>
      </c>
    </row>
    <row r="6" spans="1:7" ht="47.25">
      <c r="A6" s="21">
        <v>3</v>
      </c>
      <c r="B6" s="22" t="s">
        <v>55</v>
      </c>
      <c r="C6" s="69">
        <v>24933</v>
      </c>
      <c r="D6" s="69">
        <v>24779.6</v>
      </c>
      <c r="E6" s="58">
        <v>16444.3</v>
      </c>
      <c r="F6" s="60">
        <f t="shared" si="0"/>
        <v>-153.40000000000146</v>
      </c>
      <c r="G6" s="57">
        <f t="shared" si="1"/>
        <v>-0.6</v>
      </c>
    </row>
    <row r="7" spans="1:7" ht="51" customHeight="1">
      <c r="A7" s="21">
        <v>4</v>
      </c>
      <c r="B7" s="22" t="s">
        <v>56</v>
      </c>
      <c r="C7" s="69">
        <v>26252</v>
      </c>
      <c r="D7" s="69">
        <v>26590.2</v>
      </c>
      <c r="E7" s="58">
        <v>12841.5</v>
      </c>
      <c r="F7" s="60">
        <f t="shared" si="0"/>
        <v>338.2000000000007</v>
      </c>
      <c r="G7" s="57">
        <f t="shared" si="1"/>
        <v>1.3</v>
      </c>
    </row>
    <row r="8" spans="1:7" ht="47.25">
      <c r="A8" s="21">
        <v>5</v>
      </c>
      <c r="B8" s="22" t="s">
        <v>57</v>
      </c>
      <c r="C8" s="69">
        <v>26999</v>
      </c>
      <c r="D8" s="69">
        <v>31707.1</v>
      </c>
      <c r="E8" s="58">
        <v>15967.7</v>
      </c>
      <c r="F8" s="60">
        <f t="shared" si="0"/>
        <v>4708.0999999999985</v>
      </c>
      <c r="G8" s="57">
        <f t="shared" si="1"/>
        <v>17.4</v>
      </c>
    </row>
    <row r="9" spans="1:7" ht="31.5">
      <c r="A9" s="21">
        <v>6</v>
      </c>
      <c r="B9" s="22" t="s">
        <v>58</v>
      </c>
      <c r="C9" s="69">
        <v>29249</v>
      </c>
      <c r="D9" s="69">
        <v>27953.7</v>
      </c>
      <c r="E9" s="58">
        <v>13476.5</v>
      </c>
      <c r="F9" s="60">
        <f t="shared" si="0"/>
        <v>-1295.2999999999993</v>
      </c>
      <c r="G9" s="57">
        <f t="shared" si="1"/>
        <v>-4.4</v>
      </c>
    </row>
    <row r="10" spans="1:7" ht="47.25">
      <c r="A10" s="21">
        <v>7</v>
      </c>
      <c r="B10" s="22" t="s">
        <v>59</v>
      </c>
      <c r="C10" s="69">
        <v>27421</v>
      </c>
      <c r="D10" s="69">
        <v>29483.3</v>
      </c>
      <c r="E10" s="58">
        <v>15618.1</v>
      </c>
      <c r="F10" s="60">
        <f t="shared" si="0"/>
        <v>2062.2999999999993</v>
      </c>
      <c r="G10" s="57">
        <f t="shared" si="1"/>
        <v>7.5</v>
      </c>
    </row>
    <row r="11" spans="1:7" ht="31.5" hidden="1">
      <c r="A11" s="51">
        <v>8</v>
      </c>
      <c r="B11" s="52" t="s">
        <v>60</v>
      </c>
      <c r="C11" s="69"/>
      <c r="D11" s="69">
        <v>33433.6</v>
      </c>
      <c r="E11" s="58">
        <v>11893</v>
      </c>
      <c r="F11" s="60">
        <f t="shared" si="0"/>
        <v>33433.6</v>
      </c>
      <c r="G11" s="57" t="e">
        <f t="shared" si="1"/>
        <v>#DIV/0!</v>
      </c>
    </row>
    <row r="12" spans="1:7" ht="29.25" customHeight="1" hidden="1">
      <c r="A12" s="51">
        <v>9</v>
      </c>
      <c r="B12" s="52" t="s">
        <v>61</v>
      </c>
      <c r="C12" s="69"/>
      <c r="D12" s="69">
        <v>32109.1</v>
      </c>
      <c r="E12" s="58">
        <v>13981.4</v>
      </c>
      <c r="F12" s="60">
        <f t="shared" si="0"/>
        <v>32109.1</v>
      </c>
      <c r="G12" s="57" t="e">
        <f t="shared" si="1"/>
        <v>#DIV/0!</v>
      </c>
    </row>
    <row r="13" spans="1:7" ht="47.25" customHeight="1" hidden="1">
      <c r="A13" s="51">
        <v>10</v>
      </c>
      <c r="B13" s="52" t="s">
        <v>62</v>
      </c>
      <c r="C13" s="69"/>
      <c r="D13" s="69">
        <v>32095.1</v>
      </c>
      <c r="E13" s="58">
        <v>12391.4</v>
      </c>
      <c r="F13" s="60">
        <f t="shared" si="0"/>
        <v>32095.1</v>
      </c>
      <c r="G13" s="57" t="e">
        <f t="shared" si="1"/>
        <v>#DIV/0!</v>
      </c>
    </row>
    <row r="14" spans="1:7" ht="36" customHeight="1">
      <c r="A14" s="21">
        <v>8</v>
      </c>
      <c r="B14" s="22" t="s">
        <v>63</v>
      </c>
      <c r="C14" s="69">
        <v>28181</v>
      </c>
      <c r="D14" s="69">
        <v>33433.6</v>
      </c>
      <c r="E14" s="58">
        <v>13035.2</v>
      </c>
      <c r="F14" s="60">
        <f t="shared" si="0"/>
        <v>5252.5999999999985</v>
      </c>
      <c r="G14" s="57">
        <f t="shared" si="1"/>
        <v>18.6</v>
      </c>
    </row>
    <row r="15" spans="1:7" ht="35.25" customHeight="1">
      <c r="A15" s="21">
        <v>9</v>
      </c>
      <c r="B15" s="22" t="s">
        <v>64</v>
      </c>
      <c r="C15" s="69">
        <v>34377</v>
      </c>
      <c r="D15" s="69">
        <v>32109.1</v>
      </c>
      <c r="E15" s="58">
        <v>15761.1</v>
      </c>
      <c r="F15" s="60">
        <f t="shared" si="0"/>
        <v>-2267.9000000000015</v>
      </c>
      <c r="G15" s="57">
        <f t="shared" si="1"/>
        <v>-6.6</v>
      </c>
    </row>
    <row r="16" spans="1:7" ht="31.5" customHeight="1">
      <c r="A16" s="21">
        <v>10</v>
      </c>
      <c r="B16" s="22" t="s">
        <v>65</v>
      </c>
      <c r="C16" s="69">
        <v>31296</v>
      </c>
      <c r="D16" s="69">
        <v>32095.1</v>
      </c>
      <c r="E16" s="58">
        <v>12667.4</v>
      </c>
      <c r="F16" s="60">
        <f t="shared" si="0"/>
        <v>799.0999999999985</v>
      </c>
      <c r="G16" s="57">
        <f t="shared" si="1"/>
        <v>2.6</v>
      </c>
    </row>
    <row r="17" spans="1:7" ht="31.5">
      <c r="A17" s="21">
        <v>11</v>
      </c>
      <c r="B17" s="22" t="s">
        <v>66</v>
      </c>
      <c r="C17" s="69">
        <v>31391</v>
      </c>
      <c r="D17" s="69">
        <v>32023.3</v>
      </c>
      <c r="E17" s="58">
        <v>14263.5</v>
      </c>
      <c r="F17" s="60">
        <f t="shared" si="0"/>
        <v>632.2999999999993</v>
      </c>
      <c r="G17" s="57">
        <f t="shared" si="1"/>
        <v>2</v>
      </c>
    </row>
    <row r="18" spans="1:8" ht="31.5">
      <c r="A18" s="21">
        <v>12</v>
      </c>
      <c r="B18" s="22" t="s">
        <v>67</v>
      </c>
      <c r="C18" s="69">
        <v>33918</v>
      </c>
      <c r="D18" s="69">
        <v>33921.6</v>
      </c>
      <c r="E18" s="58">
        <v>12199</v>
      </c>
      <c r="F18" s="60">
        <f t="shared" si="0"/>
        <v>3.599999999998545</v>
      </c>
      <c r="G18" s="57">
        <f t="shared" si="1"/>
        <v>0</v>
      </c>
      <c r="H18" s="1" t="s">
        <v>42</v>
      </c>
    </row>
    <row r="19" spans="1:8" ht="47.25">
      <c r="A19" s="49">
        <v>13</v>
      </c>
      <c r="B19" s="50" t="s">
        <v>71</v>
      </c>
      <c r="C19" s="82">
        <v>24830</v>
      </c>
      <c r="D19" s="69">
        <v>24830</v>
      </c>
      <c r="E19" s="62">
        <v>12105.4</v>
      </c>
      <c r="F19" s="63">
        <f t="shared" si="0"/>
        <v>0</v>
      </c>
      <c r="G19" s="64">
        <f t="shared" si="1"/>
        <v>0</v>
      </c>
      <c r="H19" s="1" t="s">
        <v>42</v>
      </c>
    </row>
    <row r="20" spans="1:7" ht="39.75" customHeight="1">
      <c r="A20" s="21">
        <v>14</v>
      </c>
      <c r="B20" s="22" t="s">
        <v>68</v>
      </c>
      <c r="C20" s="69">
        <v>36653</v>
      </c>
      <c r="D20" s="70">
        <v>38932.3</v>
      </c>
      <c r="E20" s="65"/>
      <c r="F20" s="60">
        <f t="shared" si="0"/>
        <v>2279.300000000003</v>
      </c>
      <c r="G20" s="57">
        <f t="shared" si="1"/>
        <v>6.2</v>
      </c>
    </row>
    <row r="21" spans="1:7" ht="15" customHeight="1">
      <c r="A21" s="31"/>
      <c r="B21" s="84" t="s">
        <v>79</v>
      </c>
      <c r="C21" s="84"/>
      <c r="D21" s="33"/>
      <c r="E21" s="33"/>
      <c r="F21" s="31"/>
      <c r="G21" s="31"/>
    </row>
    <row r="22" spans="1:7" ht="14.25" customHeight="1">
      <c r="A22" s="31"/>
      <c r="B22" s="23" t="s">
        <v>80</v>
      </c>
      <c r="C22" s="24"/>
      <c r="D22" s="31"/>
      <c r="E22" s="31"/>
      <c r="F22" s="31"/>
      <c r="G22" s="31"/>
    </row>
    <row r="23" ht="15" hidden="1"/>
  </sheetData>
  <sheetProtection/>
  <mergeCells count="2">
    <mergeCell ref="A1:G1"/>
    <mergeCell ref="B21:C2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88" t="s">
        <v>78</v>
      </c>
      <c r="B1" s="88"/>
      <c r="C1" s="88"/>
      <c r="D1" s="88"/>
      <c r="E1" s="88"/>
      <c r="F1" s="88"/>
      <c r="G1" s="88"/>
    </row>
    <row r="2" spans="1:7" ht="19.5" customHeight="1">
      <c r="A2" s="31"/>
      <c r="B2" s="31"/>
      <c r="C2" s="41"/>
      <c r="D2" s="33"/>
      <c r="E2" s="33"/>
      <c r="F2" s="31"/>
      <c r="G2" s="31"/>
    </row>
    <row r="3" spans="1:7" s="3" customFormat="1" ht="76.5" customHeight="1">
      <c r="A3" s="17" t="s">
        <v>0</v>
      </c>
      <c r="B3" s="17" t="s">
        <v>1</v>
      </c>
      <c r="C3" s="19" t="s">
        <v>70</v>
      </c>
      <c r="D3" s="19" t="s">
        <v>77</v>
      </c>
      <c r="E3" s="19"/>
      <c r="F3" s="20" t="s">
        <v>2</v>
      </c>
      <c r="G3" s="20" t="s">
        <v>3</v>
      </c>
    </row>
    <row r="4" spans="1:7" ht="15.75">
      <c r="A4" s="21">
        <v>1</v>
      </c>
      <c r="B4" s="30" t="s">
        <v>4</v>
      </c>
      <c r="C4" s="74">
        <v>22561.3</v>
      </c>
      <c r="D4" s="80">
        <v>26204.2</v>
      </c>
      <c r="E4" s="75">
        <v>15534.2</v>
      </c>
      <c r="F4" s="76">
        <f>D4-C4</f>
        <v>3642.9000000000015</v>
      </c>
      <c r="G4" s="77">
        <f>ROUND((F4/C4*100),2)</f>
        <v>16.15</v>
      </c>
    </row>
    <row r="5" spans="1:7" ht="15.75">
      <c r="A5" s="21">
        <v>2</v>
      </c>
      <c r="B5" s="30" t="s">
        <v>5</v>
      </c>
      <c r="C5" s="74">
        <v>30052.3</v>
      </c>
      <c r="D5" s="80">
        <v>33825</v>
      </c>
      <c r="E5" s="75">
        <v>15732.4</v>
      </c>
      <c r="F5" s="76">
        <f aca="true" t="shared" si="0" ref="F5:F47">D5-C5</f>
        <v>3772.7000000000007</v>
      </c>
      <c r="G5" s="77">
        <f aca="true" t="shared" si="1" ref="G5:G47">ROUND((F5/C5*100),2)</f>
        <v>12.55</v>
      </c>
    </row>
    <row r="6" spans="1:7" ht="15.75">
      <c r="A6" s="21">
        <v>3</v>
      </c>
      <c r="B6" s="30" t="s">
        <v>6</v>
      </c>
      <c r="C6" s="74">
        <v>19022.8</v>
      </c>
      <c r="D6" s="80">
        <v>20814.6</v>
      </c>
      <c r="E6" s="75">
        <v>16444.3</v>
      </c>
      <c r="F6" s="76">
        <f t="shared" si="0"/>
        <v>1791.7999999999993</v>
      </c>
      <c r="G6" s="77">
        <f t="shared" si="1"/>
        <v>9.42</v>
      </c>
    </row>
    <row r="7" spans="1:7" ht="16.5" customHeight="1">
      <c r="A7" s="21">
        <v>4</v>
      </c>
      <c r="B7" s="30" t="s">
        <v>45</v>
      </c>
      <c r="C7" s="74">
        <v>27325.7</v>
      </c>
      <c r="D7" s="80">
        <v>27329.2</v>
      </c>
      <c r="E7" s="75">
        <v>12841.5</v>
      </c>
      <c r="F7" s="76">
        <f t="shared" si="0"/>
        <v>3.5</v>
      </c>
      <c r="G7" s="77">
        <f t="shared" si="1"/>
        <v>0.01</v>
      </c>
    </row>
    <row r="8" spans="1:7" ht="15.75">
      <c r="A8" s="21">
        <v>5</v>
      </c>
      <c r="B8" s="30" t="s">
        <v>7</v>
      </c>
      <c r="C8" s="74">
        <v>25224</v>
      </c>
      <c r="D8" s="80">
        <v>25900.5</v>
      </c>
      <c r="E8" s="75">
        <v>15967.7</v>
      </c>
      <c r="F8" s="76">
        <f t="shared" si="0"/>
        <v>676.5</v>
      </c>
      <c r="G8" s="77">
        <f t="shared" si="1"/>
        <v>2.68</v>
      </c>
    </row>
    <row r="9" spans="1:7" ht="15.75">
      <c r="A9" s="21">
        <v>6</v>
      </c>
      <c r="B9" s="30" t="s">
        <v>8</v>
      </c>
      <c r="C9" s="74">
        <v>23231</v>
      </c>
      <c r="D9" s="80">
        <v>23320.8</v>
      </c>
      <c r="E9" s="75">
        <v>13476.5</v>
      </c>
      <c r="F9" s="76">
        <f t="shared" si="0"/>
        <v>89.79999999999927</v>
      </c>
      <c r="G9" s="77">
        <f t="shared" si="1"/>
        <v>0.39</v>
      </c>
    </row>
    <row r="10" spans="1:7" ht="15.75">
      <c r="A10" s="21">
        <v>7</v>
      </c>
      <c r="B10" s="30" t="s">
        <v>9</v>
      </c>
      <c r="C10" s="74">
        <v>0</v>
      </c>
      <c r="D10" s="74">
        <v>0</v>
      </c>
      <c r="E10" s="75">
        <v>15618.1</v>
      </c>
      <c r="F10" s="76">
        <f t="shared" si="0"/>
        <v>0</v>
      </c>
      <c r="G10" s="76">
        <v>0</v>
      </c>
    </row>
    <row r="11" spans="1:7" ht="15.75">
      <c r="A11" s="21">
        <v>8</v>
      </c>
      <c r="B11" s="30" t="s">
        <v>10</v>
      </c>
      <c r="C11" s="74">
        <v>0</v>
      </c>
      <c r="D11" s="74">
        <v>0</v>
      </c>
      <c r="E11" s="75">
        <v>11893</v>
      </c>
      <c r="F11" s="76">
        <f t="shared" si="0"/>
        <v>0</v>
      </c>
      <c r="G11" s="76">
        <v>0</v>
      </c>
    </row>
    <row r="12" spans="1:7" ht="15.75">
      <c r="A12" s="21">
        <v>9</v>
      </c>
      <c r="B12" s="30" t="s">
        <v>11</v>
      </c>
      <c r="C12" s="74">
        <v>21467.5</v>
      </c>
      <c r="D12" s="80">
        <v>23717.4</v>
      </c>
      <c r="E12" s="75">
        <v>13981.4</v>
      </c>
      <c r="F12" s="76">
        <f t="shared" si="0"/>
        <v>2249.9000000000015</v>
      </c>
      <c r="G12" s="77">
        <f t="shared" si="1"/>
        <v>10.48</v>
      </c>
    </row>
    <row r="13" spans="1:7" ht="15.75">
      <c r="A13" s="21">
        <v>10</v>
      </c>
      <c r="B13" s="30" t="s">
        <v>12</v>
      </c>
      <c r="C13" s="74">
        <v>21099.9</v>
      </c>
      <c r="D13" s="80">
        <v>27666.7</v>
      </c>
      <c r="E13" s="75">
        <v>12391.4</v>
      </c>
      <c r="F13" s="76">
        <f t="shared" si="0"/>
        <v>6566.799999999999</v>
      </c>
      <c r="G13" s="77">
        <f t="shared" si="1"/>
        <v>31.12</v>
      </c>
    </row>
    <row r="14" spans="1:7" ht="17.25" customHeight="1">
      <c r="A14" s="21">
        <v>11</v>
      </c>
      <c r="B14" s="30" t="s">
        <v>46</v>
      </c>
      <c r="C14" s="74">
        <v>23552</v>
      </c>
      <c r="D14" s="80">
        <v>26465.6</v>
      </c>
      <c r="E14" s="75">
        <v>13035.2</v>
      </c>
      <c r="F14" s="76">
        <f t="shared" si="0"/>
        <v>2913.5999999999985</v>
      </c>
      <c r="G14" s="77">
        <f t="shared" si="1"/>
        <v>12.37</v>
      </c>
    </row>
    <row r="15" spans="1:7" ht="15.75">
      <c r="A15" s="21">
        <v>12</v>
      </c>
      <c r="B15" s="30" t="s">
        <v>13</v>
      </c>
      <c r="C15" s="74">
        <v>18184.4</v>
      </c>
      <c r="D15" s="80">
        <v>18508.3</v>
      </c>
      <c r="E15" s="75">
        <v>15761.1</v>
      </c>
      <c r="F15" s="76">
        <f t="shared" si="0"/>
        <v>323.8999999999978</v>
      </c>
      <c r="G15" s="77">
        <f t="shared" si="1"/>
        <v>1.78</v>
      </c>
    </row>
    <row r="16" spans="1:7" ht="15.75">
      <c r="A16" s="21">
        <v>13</v>
      </c>
      <c r="B16" s="30" t="s">
        <v>14</v>
      </c>
      <c r="C16" s="74">
        <v>24321.6</v>
      </c>
      <c r="D16" s="80">
        <v>24322.2</v>
      </c>
      <c r="E16" s="75">
        <v>12667.4</v>
      </c>
      <c r="F16" s="76">
        <f t="shared" si="0"/>
        <v>0.6000000000021828</v>
      </c>
      <c r="G16" s="77">
        <f t="shared" si="1"/>
        <v>0</v>
      </c>
    </row>
    <row r="17" spans="1:7" ht="15.75">
      <c r="A17" s="21">
        <v>14</v>
      </c>
      <c r="B17" s="30" t="s">
        <v>15</v>
      </c>
      <c r="C17" s="74">
        <v>0</v>
      </c>
      <c r="D17" s="74">
        <v>0</v>
      </c>
      <c r="E17" s="75">
        <v>14263.5</v>
      </c>
      <c r="F17" s="76">
        <f t="shared" si="0"/>
        <v>0</v>
      </c>
      <c r="G17" s="76">
        <v>0</v>
      </c>
    </row>
    <row r="18" spans="1:8" ht="15.75">
      <c r="A18" s="21">
        <v>15</v>
      </c>
      <c r="B18" s="30" t="s">
        <v>16</v>
      </c>
      <c r="C18" s="74">
        <v>24591.4</v>
      </c>
      <c r="D18" s="80">
        <v>23000</v>
      </c>
      <c r="E18" s="75">
        <v>12199</v>
      </c>
      <c r="F18" s="76">
        <f t="shared" si="0"/>
        <v>-1591.4000000000015</v>
      </c>
      <c r="G18" s="77">
        <f t="shared" si="1"/>
        <v>-6.47</v>
      </c>
      <c r="H18" s="1" t="s">
        <v>42</v>
      </c>
    </row>
    <row r="19" spans="1:8" ht="15.75">
      <c r="A19" s="21">
        <v>16</v>
      </c>
      <c r="B19" s="30" t="s">
        <v>17</v>
      </c>
      <c r="C19" s="74">
        <v>0</v>
      </c>
      <c r="D19" s="74">
        <v>0</v>
      </c>
      <c r="E19" s="75">
        <v>14242.1</v>
      </c>
      <c r="F19" s="76">
        <f t="shared" si="0"/>
        <v>0</v>
      </c>
      <c r="G19" s="76">
        <v>0</v>
      </c>
      <c r="H19" s="1" t="s">
        <v>42</v>
      </c>
    </row>
    <row r="20" spans="1:8" ht="15.75">
      <c r="A20" s="21">
        <v>17</v>
      </c>
      <c r="B20" s="30" t="s">
        <v>18</v>
      </c>
      <c r="C20" s="74">
        <v>21057.7</v>
      </c>
      <c r="D20" s="80">
        <v>21067.4</v>
      </c>
      <c r="E20" s="75">
        <v>12105.4</v>
      </c>
      <c r="F20" s="76">
        <f t="shared" si="0"/>
        <v>9.700000000000728</v>
      </c>
      <c r="G20" s="77">
        <f t="shared" si="1"/>
        <v>0.05</v>
      </c>
      <c r="H20" s="1" t="s">
        <v>42</v>
      </c>
    </row>
    <row r="21" spans="1:8" ht="15.75">
      <c r="A21" s="21">
        <v>18</v>
      </c>
      <c r="B21" s="30" t="s">
        <v>19</v>
      </c>
      <c r="C21" s="74">
        <v>0</v>
      </c>
      <c r="D21" s="74">
        <v>0</v>
      </c>
      <c r="E21" s="75">
        <v>12698.3</v>
      </c>
      <c r="F21" s="76">
        <f t="shared" si="0"/>
        <v>0</v>
      </c>
      <c r="G21" s="76">
        <v>0</v>
      </c>
      <c r="H21" s="1" t="s">
        <v>42</v>
      </c>
    </row>
    <row r="22" spans="1:8" ht="15.75">
      <c r="A22" s="21">
        <v>19</v>
      </c>
      <c r="B22" s="30" t="s">
        <v>20</v>
      </c>
      <c r="C22" s="74">
        <v>21017.8</v>
      </c>
      <c r="D22" s="80">
        <v>21936.1</v>
      </c>
      <c r="E22" s="75">
        <v>15515.6</v>
      </c>
      <c r="F22" s="76">
        <f t="shared" si="0"/>
        <v>918.2999999999993</v>
      </c>
      <c r="G22" s="77">
        <f t="shared" si="1"/>
        <v>4.37</v>
      </c>
      <c r="H22" s="1" t="s">
        <v>42</v>
      </c>
    </row>
    <row r="23" spans="1:8" ht="15.75">
      <c r="A23" s="21">
        <v>20</v>
      </c>
      <c r="B23" s="30" t="s">
        <v>21</v>
      </c>
      <c r="C23" s="74">
        <v>22945.6</v>
      </c>
      <c r="D23" s="80">
        <v>23323.3</v>
      </c>
      <c r="E23" s="75">
        <v>11820.7</v>
      </c>
      <c r="F23" s="76">
        <f t="shared" si="0"/>
        <v>377.7000000000007</v>
      </c>
      <c r="G23" s="77">
        <f t="shared" si="1"/>
        <v>1.65</v>
      </c>
      <c r="H23" s="1" t="s">
        <v>42</v>
      </c>
    </row>
    <row r="24" spans="1:8" ht="15.75">
      <c r="A24" s="21">
        <v>21</v>
      </c>
      <c r="B24" s="30" t="s">
        <v>22</v>
      </c>
      <c r="C24" s="74">
        <v>21958.6</v>
      </c>
      <c r="D24" s="80">
        <v>22833.3</v>
      </c>
      <c r="E24" s="75">
        <v>14029.4</v>
      </c>
      <c r="F24" s="76">
        <f t="shared" si="0"/>
        <v>874.7000000000007</v>
      </c>
      <c r="G24" s="77">
        <f t="shared" si="1"/>
        <v>3.98</v>
      </c>
      <c r="H24" s="1" t="s">
        <v>42</v>
      </c>
    </row>
    <row r="25" spans="1:8" ht="15.75">
      <c r="A25" s="21">
        <v>22</v>
      </c>
      <c r="B25" s="30" t="s">
        <v>23</v>
      </c>
      <c r="C25" s="74">
        <v>26854.8</v>
      </c>
      <c r="D25" s="80">
        <v>26854.8</v>
      </c>
      <c r="E25" s="75">
        <v>17126</v>
      </c>
      <c r="F25" s="76">
        <f t="shared" si="0"/>
        <v>0</v>
      </c>
      <c r="G25" s="77">
        <f t="shared" si="1"/>
        <v>0</v>
      </c>
      <c r="H25" s="1" t="s">
        <v>42</v>
      </c>
    </row>
    <row r="26" spans="1:8" ht="15.75">
      <c r="A26" s="21">
        <v>23</v>
      </c>
      <c r="B26" s="30" t="s">
        <v>24</v>
      </c>
      <c r="C26" s="74">
        <v>24267.4</v>
      </c>
      <c r="D26" s="80">
        <v>24268.8</v>
      </c>
      <c r="E26" s="75">
        <v>13083.5</v>
      </c>
      <c r="F26" s="76">
        <f t="shared" si="0"/>
        <v>1.3999999999978172</v>
      </c>
      <c r="G26" s="77">
        <f t="shared" si="1"/>
        <v>0.01</v>
      </c>
      <c r="H26" s="1" t="s">
        <v>42</v>
      </c>
    </row>
    <row r="27" spans="1:8" ht="15.75">
      <c r="A27" s="21">
        <v>24</v>
      </c>
      <c r="B27" s="30" t="s">
        <v>25</v>
      </c>
      <c r="C27" s="74">
        <v>23581.8</v>
      </c>
      <c r="D27" s="80">
        <v>24882.6</v>
      </c>
      <c r="E27" s="75">
        <v>15890.1</v>
      </c>
      <c r="F27" s="76">
        <f t="shared" si="0"/>
        <v>1300.7999999999993</v>
      </c>
      <c r="G27" s="77">
        <f t="shared" si="1"/>
        <v>5.52</v>
      </c>
      <c r="H27" s="1" t="s">
        <v>42</v>
      </c>
    </row>
    <row r="28" spans="1:8" ht="15.75">
      <c r="A28" s="21">
        <v>26</v>
      </c>
      <c r="B28" s="30" t="s">
        <v>26</v>
      </c>
      <c r="C28" s="74">
        <v>0</v>
      </c>
      <c r="D28" s="74">
        <v>0</v>
      </c>
      <c r="E28" s="75">
        <v>15984.7</v>
      </c>
      <c r="F28" s="76">
        <f t="shared" si="0"/>
        <v>0</v>
      </c>
      <c r="G28" s="76">
        <v>0</v>
      </c>
      <c r="H28" s="1" t="s">
        <v>42</v>
      </c>
    </row>
    <row r="29" spans="1:8" ht="15.75">
      <c r="A29" s="21">
        <v>27</v>
      </c>
      <c r="B29" s="30" t="s">
        <v>50</v>
      </c>
      <c r="C29" s="78">
        <v>30585.1</v>
      </c>
      <c r="D29" s="80">
        <v>29680.8</v>
      </c>
      <c r="E29" s="75">
        <v>13210.5</v>
      </c>
      <c r="F29" s="76">
        <f t="shared" si="0"/>
        <v>-904.2999999999993</v>
      </c>
      <c r="G29" s="77">
        <f t="shared" si="1"/>
        <v>-2.96</v>
      </c>
      <c r="H29" s="1" t="s">
        <v>42</v>
      </c>
    </row>
    <row r="30" spans="1:8" ht="15.75">
      <c r="A30" s="21">
        <v>28</v>
      </c>
      <c r="B30" s="30" t="s">
        <v>27</v>
      </c>
      <c r="C30" s="74">
        <v>14840.7</v>
      </c>
      <c r="D30" s="80">
        <v>23058.3</v>
      </c>
      <c r="E30" s="75">
        <v>12300.9</v>
      </c>
      <c r="F30" s="76">
        <f t="shared" si="0"/>
        <v>8217.599999999999</v>
      </c>
      <c r="G30" s="77">
        <f t="shared" si="1"/>
        <v>55.37</v>
      </c>
      <c r="H30" s="1" t="s">
        <v>42</v>
      </c>
    </row>
    <row r="31" spans="1:7" ht="15.75">
      <c r="A31" s="21">
        <v>29</v>
      </c>
      <c r="B31" s="30" t="s">
        <v>28</v>
      </c>
      <c r="C31" s="74">
        <v>20678.2</v>
      </c>
      <c r="D31" s="80">
        <v>20678.3</v>
      </c>
      <c r="E31" s="75">
        <v>13966.3</v>
      </c>
      <c r="F31" s="76">
        <f t="shared" si="0"/>
        <v>0.09999999999854481</v>
      </c>
      <c r="G31" s="77">
        <f t="shared" si="1"/>
        <v>0</v>
      </c>
    </row>
    <row r="32" spans="1:8" ht="15.75">
      <c r="A32" s="21">
        <v>30</v>
      </c>
      <c r="B32" s="30" t="s">
        <v>29</v>
      </c>
      <c r="C32" s="74">
        <v>29371.7</v>
      </c>
      <c r="D32" s="80">
        <v>29371.9</v>
      </c>
      <c r="E32" s="75">
        <v>15239</v>
      </c>
      <c r="F32" s="76">
        <f t="shared" si="0"/>
        <v>0.2000000000007276</v>
      </c>
      <c r="G32" s="77">
        <f t="shared" si="1"/>
        <v>0</v>
      </c>
      <c r="H32" s="1" t="s">
        <v>42</v>
      </c>
    </row>
    <row r="33" spans="1:8" ht="15" customHeight="1">
      <c r="A33" s="21">
        <v>31</v>
      </c>
      <c r="B33" s="30" t="s">
        <v>47</v>
      </c>
      <c r="C33" s="74">
        <v>23010.9</v>
      </c>
      <c r="D33" s="80">
        <v>22503.6</v>
      </c>
      <c r="E33" s="75">
        <v>12076.8</v>
      </c>
      <c r="F33" s="76">
        <f t="shared" si="0"/>
        <v>-507.3000000000029</v>
      </c>
      <c r="G33" s="77">
        <f t="shared" si="1"/>
        <v>-2.2</v>
      </c>
      <c r="H33" s="1" t="s">
        <v>42</v>
      </c>
    </row>
    <row r="34" spans="1:8" ht="15.75">
      <c r="A34" s="21">
        <v>32</v>
      </c>
      <c r="B34" s="30" t="s">
        <v>30</v>
      </c>
      <c r="C34" s="74">
        <v>22243.2</v>
      </c>
      <c r="D34" s="80">
        <v>25672.2</v>
      </c>
      <c r="E34" s="75">
        <v>14707.702835249043</v>
      </c>
      <c r="F34" s="76">
        <f t="shared" si="0"/>
        <v>3429</v>
      </c>
      <c r="G34" s="77">
        <f t="shared" si="1"/>
        <v>15.42</v>
      </c>
      <c r="H34" s="1" t="s">
        <v>42</v>
      </c>
    </row>
    <row r="35" spans="1:8" ht="15.75">
      <c r="A35" s="21">
        <v>33</v>
      </c>
      <c r="B35" s="30" t="s">
        <v>31</v>
      </c>
      <c r="C35" s="74">
        <v>30133.6</v>
      </c>
      <c r="D35" s="80">
        <v>35039.6</v>
      </c>
      <c r="E35" s="75">
        <v>12321.2</v>
      </c>
      <c r="F35" s="76">
        <f t="shared" si="0"/>
        <v>4906</v>
      </c>
      <c r="G35" s="77">
        <f t="shared" si="1"/>
        <v>16.28</v>
      </c>
      <c r="H35" s="1" t="s">
        <v>42</v>
      </c>
    </row>
    <row r="36" spans="1:8" ht="15.75">
      <c r="A36" s="21">
        <v>34</v>
      </c>
      <c r="B36" s="30" t="s">
        <v>32</v>
      </c>
      <c r="C36" s="74">
        <v>19320.5</v>
      </c>
      <c r="D36" s="80">
        <v>24582.1</v>
      </c>
      <c r="E36" s="75">
        <v>14254.104074074075</v>
      </c>
      <c r="F36" s="76">
        <f t="shared" si="0"/>
        <v>5261.5999999999985</v>
      </c>
      <c r="G36" s="77">
        <f t="shared" si="1"/>
        <v>27.23</v>
      </c>
      <c r="H36" s="1" t="s">
        <v>42</v>
      </c>
    </row>
    <row r="37" spans="1:8" ht="18" customHeight="1">
      <c r="A37" s="21">
        <v>35</v>
      </c>
      <c r="B37" s="30" t="s">
        <v>48</v>
      </c>
      <c r="C37" s="74">
        <v>17610.9</v>
      </c>
      <c r="D37" s="80">
        <v>18594.2</v>
      </c>
      <c r="E37" s="75">
        <v>12453.8</v>
      </c>
      <c r="F37" s="76">
        <f t="shared" si="0"/>
        <v>983.2999999999993</v>
      </c>
      <c r="G37" s="77">
        <f t="shared" si="1"/>
        <v>5.58</v>
      </c>
      <c r="H37" s="1" t="s">
        <v>42</v>
      </c>
    </row>
    <row r="38" spans="1:8" ht="15.75">
      <c r="A38" s="21">
        <v>36</v>
      </c>
      <c r="B38" s="30" t="s">
        <v>33</v>
      </c>
      <c r="C38" s="74">
        <v>0</v>
      </c>
      <c r="D38" s="74">
        <v>0</v>
      </c>
      <c r="E38" s="75">
        <v>14481.5</v>
      </c>
      <c r="F38" s="76">
        <f t="shared" si="0"/>
        <v>0</v>
      </c>
      <c r="G38" s="76">
        <v>0</v>
      </c>
      <c r="H38" s="6" t="s">
        <v>42</v>
      </c>
    </row>
    <row r="39" spans="1:7" ht="15.75" customHeight="1">
      <c r="A39" s="21">
        <v>25</v>
      </c>
      <c r="B39" s="30" t="s">
        <v>49</v>
      </c>
      <c r="C39" s="74">
        <v>22698</v>
      </c>
      <c r="D39" s="80">
        <v>22698.8</v>
      </c>
      <c r="E39" s="75">
        <v>13648.6</v>
      </c>
      <c r="F39" s="76">
        <f>D39-C39</f>
        <v>0.7999999999992724</v>
      </c>
      <c r="G39" s="77">
        <f>ROUND((F39/C39*100),2)</f>
        <v>0</v>
      </c>
    </row>
    <row r="40" spans="1:8" ht="15.75">
      <c r="A40" s="21">
        <v>37</v>
      </c>
      <c r="B40" s="30" t="s">
        <v>34</v>
      </c>
      <c r="C40" s="74">
        <v>20937.6</v>
      </c>
      <c r="D40" s="80">
        <v>23615.3</v>
      </c>
      <c r="E40" s="75">
        <v>14021.2</v>
      </c>
      <c r="F40" s="76">
        <f t="shared" si="0"/>
        <v>2677.7000000000007</v>
      </c>
      <c r="G40" s="77">
        <f t="shared" si="1"/>
        <v>12.79</v>
      </c>
      <c r="H40" s="1" t="s">
        <v>42</v>
      </c>
    </row>
    <row r="41" spans="1:8" ht="15.75">
      <c r="A41" s="21">
        <v>38</v>
      </c>
      <c r="B41" s="30" t="s">
        <v>35</v>
      </c>
      <c r="C41" s="74">
        <v>28703.7</v>
      </c>
      <c r="D41" s="80">
        <v>30943.4</v>
      </c>
      <c r="E41" s="75">
        <v>15213</v>
      </c>
      <c r="F41" s="76">
        <f t="shared" si="0"/>
        <v>2239.7000000000007</v>
      </c>
      <c r="G41" s="77">
        <f t="shared" si="1"/>
        <v>7.8</v>
      </c>
      <c r="H41" s="1" t="s">
        <v>42</v>
      </c>
    </row>
    <row r="42" spans="1:8" ht="15.75">
      <c r="A42" s="21">
        <v>39</v>
      </c>
      <c r="B42" s="30" t="s">
        <v>36</v>
      </c>
      <c r="C42" s="74">
        <v>20998.4</v>
      </c>
      <c r="D42" s="80">
        <v>20998.5</v>
      </c>
      <c r="E42" s="75">
        <v>12379.9</v>
      </c>
      <c r="F42" s="76">
        <f t="shared" si="0"/>
        <v>0.09999999999854481</v>
      </c>
      <c r="G42" s="77">
        <f t="shared" si="1"/>
        <v>0</v>
      </c>
      <c r="H42" s="1" t="s">
        <v>42</v>
      </c>
    </row>
    <row r="43" spans="1:7" ht="15.75">
      <c r="A43" s="21">
        <v>40</v>
      </c>
      <c r="B43" s="30" t="s">
        <v>37</v>
      </c>
      <c r="C43" s="74">
        <v>22347.6</v>
      </c>
      <c r="D43" s="80">
        <v>24951.5</v>
      </c>
      <c r="E43" s="75">
        <v>14024.3</v>
      </c>
      <c r="F43" s="76">
        <f t="shared" si="0"/>
        <v>2603.9000000000015</v>
      </c>
      <c r="G43" s="77">
        <f t="shared" si="1"/>
        <v>11.65</v>
      </c>
    </row>
    <row r="44" spans="1:7" ht="15.75">
      <c r="A44" s="21">
        <v>41</v>
      </c>
      <c r="B44" s="30" t="s">
        <v>38</v>
      </c>
      <c r="C44" s="74">
        <v>0</v>
      </c>
      <c r="D44" s="74">
        <v>0</v>
      </c>
      <c r="E44" s="75">
        <v>15138.7</v>
      </c>
      <c r="F44" s="76">
        <f t="shared" si="0"/>
        <v>0</v>
      </c>
      <c r="G44" s="76">
        <v>0</v>
      </c>
    </row>
    <row r="45" spans="1:7" ht="15" customHeight="1">
      <c r="A45" s="21">
        <v>42</v>
      </c>
      <c r="B45" s="30" t="s">
        <v>39</v>
      </c>
      <c r="C45" s="74">
        <v>17564.1</v>
      </c>
      <c r="D45" s="80">
        <v>18035.3</v>
      </c>
      <c r="E45" s="75">
        <v>15753.4</v>
      </c>
      <c r="F45" s="76">
        <f t="shared" si="0"/>
        <v>471.2000000000007</v>
      </c>
      <c r="G45" s="77">
        <f t="shared" si="1"/>
        <v>2.68</v>
      </c>
    </row>
    <row r="46" spans="1:7" ht="15.75">
      <c r="A46" s="21">
        <v>43</v>
      </c>
      <c r="B46" s="30" t="s">
        <v>40</v>
      </c>
      <c r="C46" s="74">
        <v>16430.4</v>
      </c>
      <c r="D46" s="80">
        <v>18856.3</v>
      </c>
      <c r="E46" s="75">
        <v>16414.1</v>
      </c>
      <c r="F46" s="76">
        <f t="shared" si="0"/>
        <v>2425.899999999998</v>
      </c>
      <c r="G46" s="77">
        <f t="shared" si="1"/>
        <v>14.76</v>
      </c>
    </row>
    <row r="47" spans="1:7" ht="15.75">
      <c r="A47" s="21">
        <v>44</v>
      </c>
      <c r="B47" s="30" t="s">
        <v>41</v>
      </c>
      <c r="C47" s="74">
        <v>27982.1</v>
      </c>
      <c r="D47" s="80">
        <v>28254.4</v>
      </c>
      <c r="E47" s="75">
        <v>14250</v>
      </c>
      <c r="F47" s="76">
        <f t="shared" si="0"/>
        <v>272.3000000000029</v>
      </c>
      <c r="G47" s="77">
        <f t="shared" si="1"/>
        <v>0.97</v>
      </c>
    </row>
    <row r="48" spans="1:7" ht="20.25" customHeight="1">
      <c r="A48" s="31"/>
      <c r="B48" s="32"/>
      <c r="C48" s="31"/>
      <c r="D48" s="43"/>
      <c r="E48" s="43"/>
      <c r="F48" s="44"/>
      <c r="G48" s="44"/>
    </row>
    <row r="49" spans="1:7" ht="18" customHeight="1">
      <c r="A49" s="31"/>
      <c r="B49" s="84" t="s">
        <v>43</v>
      </c>
      <c r="C49" s="84"/>
      <c r="D49" s="33"/>
      <c r="E49" s="33"/>
      <c r="F49" s="31"/>
      <c r="G49" s="31"/>
    </row>
    <row r="50" spans="1:7" ht="15" customHeight="1">
      <c r="A50" s="31"/>
      <c r="B50" s="23" t="s">
        <v>51</v>
      </c>
      <c r="C50" s="24"/>
      <c r="D50" s="31"/>
      <c r="E50" s="31"/>
      <c r="F50" s="31"/>
      <c r="G50" s="31"/>
    </row>
    <row r="51" spans="1:7" ht="14.25" customHeight="1">
      <c r="A51" s="31"/>
      <c r="B51" s="31"/>
      <c r="C51" s="31"/>
      <c r="D51" s="33"/>
      <c r="E51" s="33"/>
      <c r="F51" s="31"/>
      <c r="G51" s="31"/>
    </row>
    <row r="52" spans="1:7" ht="15.75">
      <c r="A52" s="4"/>
      <c r="B52" s="4"/>
      <c r="C52" s="4"/>
      <c r="D52" s="79"/>
      <c r="E52" s="79"/>
      <c r="F52" s="4"/>
      <c r="G52" s="4"/>
    </row>
    <row r="53" spans="4:5" s="4" customFormat="1" ht="6" customHeight="1">
      <c r="D53" s="79"/>
      <c r="E53" s="79"/>
    </row>
    <row r="54" spans="1:7" s="4" customFormat="1" ht="14.25" customHeight="1">
      <c r="A54" s="24"/>
      <c r="B54" s="24"/>
      <c r="C54" s="24"/>
      <c r="D54" s="45"/>
      <c r="E54" s="45"/>
      <c r="F54" s="24"/>
      <c r="G54" s="24"/>
    </row>
    <row r="55" spans="1:7" s="5" customFormat="1" ht="16.5" customHeight="1">
      <c r="A55" s="46"/>
      <c r="B55" s="87"/>
      <c r="C55" s="87"/>
      <c r="D55" s="87"/>
      <c r="E55" s="47"/>
      <c r="F55" s="48"/>
      <c r="G55" s="48"/>
    </row>
    <row r="56" ht="15" hidden="1"/>
  </sheetData>
  <sheetProtection/>
  <mergeCells count="3">
    <mergeCell ref="A1:G1"/>
    <mergeCell ref="B55:D55"/>
    <mergeCell ref="B49:C49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user</cp:lastModifiedBy>
  <cp:lastPrinted>2019-01-29T12:00:42Z</cp:lastPrinted>
  <dcterms:created xsi:type="dcterms:W3CDTF">2014-05-21T12:48:23Z</dcterms:created>
  <dcterms:modified xsi:type="dcterms:W3CDTF">2019-01-29T12:01:23Z</dcterms:modified>
  <cp:category/>
  <cp:version/>
  <cp:contentType/>
  <cp:contentStatus/>
</cp:coreProperties>
</file>